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8_{DB8BF8A7-69C0-4614-8D9D-E01B40DEEFB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master" sheetId="9" state="hidden" r:id="rId1"/>
    <sheet name="ご利用方法" sheetId="10" r:id="rId2"/>
    <sheet name="input" sheetId="2" r:id="rId3"/>
    <sheet name="別紙1-2" sheetId="6" r:id="rId4"/>
    <sheet name="export for 様式1" sheetId="1" r:id="rId5"/>
  </sheets>
  <definedNames>
    <definedName name="_xlnm._FilterDatabase" localSheetId="2" hidden="1">input!$A$1:$K$38</definedName>
    <definedName name="_xlnm.Print_Area" localSheetId="3">'別紙1-2'!$A$1:$K$50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E17" i="1"/>
  <c r="E16" i="1"/>
  <c r="D16" i="1"/>
  <c r="C16" i="1"/>
  <c r="E7" i="1"/>
  <c r="E4" i="1"/>
  <c r="D7" i="1"/>
  <c r="C7" i="1"/>
  <c r="D4" i="1"/>
  <c r="C4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6" i="1"/>
  <c r="C6" i="1"/>
  <c r="K6" i="6"/>
  <c r="J6" i="6"/>
  <c r="H6" i="6"/>
  <c r="G6" i="6"/>
  <c r="F6" i="6"/>
  <c r="E6" i="6"/>
  <c r="C6" i="6"/>
  <c r="H10" i="2"/>
  <c r="C13" i="6"/>
  <c r="D13" i="6"/>
  <c r="E13" i="6"/>
  <c r="F13" i="6"/>
  <c r="G13" i="6"/>
  <c r="I13" i="6"/>
  <c r="I46" i="6"/>
  <c r="G46" i="6"/>
  <c r="F46" i="6"/>
  <c r="E46" i="6"/>
  <c r="D46" i="6"/>
  <c r="C46" i="6"/>
  <c r="I45" i="6"/>
  <c r="G45" i="6"/>
  <c r="F45" i="6"/>
  <c r="E45" i="6"/>
  <c r="D45" i="6"/>
  <c r="C45" i="6"/>
  <c r="I44" i="6"/>
  <c r="G44" i="6"/>
  <c r="F44" i="6"/>
  <c r="E44" i="6"/>
  <c r="D44" i="6"/>
  <c r="C44" i="6"/>
  <c r="I43" i="6"/>
  <c r="G43" i="6"/>
  <c r="F43" i="6"/>
  <c r="E43" i="6"/>
  <c r="D43" i="6"/>
  <c r="C43" i="6"/>
  <c r="I42" i="6"/>
  <c r="H42" i="6"/>
  <c r="G42" i="6"/>
  <c r="F42" i="6"/>
  <c r="E42" i="6"/>
  <c r="D42" i="6"/>
  <c r="C42" i="6"/>
  <c r="H19" i="2"/>
  <c r="K19" i="2" s="1"/>
  <c r="H29" i="2"/>
  <c r="K29" i="2" s="1"/>
  <c r="K35" i="2"/>
  <c r="H34" i="2"/>
  <c r="H39" i="2"/>
  <c r="K39" i="2" s="1"/>
  <c r="K42" i="6" s="1"/>
  <c r="J39" i="2"/>
  <c r="J42" i="6" s="1"/>
  <c r="H40" i="2"/>
  <c r="K40" i="2" s="1"/>
  <c r="K43" i="6" s="1"/>
  <c r="H41" i="2"/>
  <c r="J41" i="2" s="1"/>
  <c r="J44" i="6" s="1"/>
  <c r="K41" i="2"/>
  <c r="K44" i="6" s="1"/>
  <c r="H42" i="2"/>
  <c r="H45" i="6" s="1"/>
  <c r="J42" i="2"/>
  <c r="J45" i="6" s="1"/>
  <c r="K42" i="2"/>
  <c r="K45" i="6" s="1"/>
  <c r="H43" i="2"/>
  <c r="J43" i="2" s="1"/>
  <c r="J46" i="6" s="1"/>
  <c r="H24" i="2"/>
  <c r="K24" i="2" s="1"/>
  <c r="H44" i="6" l="1"/>
  <c r="H43" i="6"/>
  <c r="H46" i="6"/>
  <c r="H13" i="6"/>
  <c r="K10" i="2"/>
  <c r="K13" i="6" s="1"/>
  <c r="J19" i="2"/>
  <c r="J29" i="2"/>
  <c r="J34" i="2"/>
  <c r="J35" i="2"/>
  <c r="K34" i="2"/>
  <c r="J40" i="2"/>
  <c r="J43" i="6" s="1"/>
  <c r="K43" i="2"/>
  <c r="K46" i="6" s="1"/>
  <c r="J24" i="2"/>
  <c r="H17" i="2"/>
  <c r="K17" i="2" s="1"/>
  <c r="H12" i="2"/>
  <c r="K12" i="2" s="1"/>
  <c r="J10" i="2" l="1"/>
  <c r="J13" i="6" s="1"/>
  <c r="J17" i="2"/>
  <c r="J12" i="2"/>
  <c r="C32" i="6"/>
  <c r="D32" i="6"/>
  <c r="E32" i="6"/>
  <c r="F32" i="6"/>
  <c r="G32" i="6"/>
  <c r="I32" i="6"/>
  <c r="C33" i="6"/>
  <c r="D33" i="6"/>
  <c r="E33" i="6"/>
  <c r="F33" i="6"/>
  <c r="G33" i="6"/>
  <c r="I33" i="6"/>
  <c r="C34" i="6"/>
  <c r="D34" i="6"/>
  <c r="E34" i="6"/>
  <c r="F34" i="6"/>
  <c r="G34" i="6"/>
  <c r="I34" i="6"/>
  <c r="C35" i="6"/>
  <c r="D35" i="6"/>
  <c r="E35" i="6"/>
  <c r="F35" i="6"/>
  <c r="G35" i="6"/>
  <c r="I35" i="6"/>
  <c r="C36" i="6"/>
  <c r="D36" i="6"/>
  <c r="E36" i="6"/>
  <c r="F36" i="6"/>
  <c r="G36" i="6"/>
  <c r="I36" i="6"/>
  <c r="C37" i="6"/>
  <c r="D37" i="6"/>
  <c r="E37" i="6"/>
  <c r="F37" i="6"/>
  <c r="G37" i="6"/>
  <c r="I37" i="6"/>
  <c r="C38" i="6"/>
  <c r="D38" i="6"/>
  <c r="E38" i="6"/>
  <c r="F38" i="6"/>
  <c r="G38" i="6"/>
  <c r="I38" i="6"/>
  <c r="C39" i="6"/>
  <c r="D39" i="6"/>
  <c r="E39" i="6"/>
  <c r="F39" i="6"/>
  <c r="G39" i="6"/>
  <c r="I39" i="6"/>
  <c r="C40" i="6"/>
  <c r="D40" i="6"/>
  <c r="E40" i="6"/>
  <c r="F40" i="6"/>
  <c r="G40" i="6"/>
  <c r="I40" i="6"/>
  <c r="C41" i="6"/>
  <c r="D41" i="6"/>
  <c r="E41" i="6"/>
  <c r="F41" i="6"/>
  <c r="G41" i="6"/>
  <c r="I41" i="6"/>
  <c r="C12" i="6"/>
  <c r="D12" i="6"/>
  <c r="E12" i="6"/>
  <c r="F12" i="6"/>
  <c r="G12" i="6"/>
  <c r="I12" i="6"/>
  <c r="C14" i="6"/>
  <c r="D14" i="6"/>
  <c r="E14" i="6"/>
  <c r="F14" i="6"/>
  <c r="G14" i="6"/>
  <c r="I14" i="6"/>
  <c r="C15" i="6"/>
  <c r="D15" i="6"/>
  <c r="E15" i="6"/>
  <c r="F15" i="6"/>
  <c r="G15" i="6"/>
  <c r="I15" i="6"/>
  <c r="C16" i="6"/>
  <c r="D16" i="6"/>
  <c r="E16" i="6"/>
  <c r="F16" i="6"/>
  <c r="G16" i="6"/>
  <c r="I16" i="6"/>
  <c r="C17" i="6"/>
  <c r="D17" i="6"/>
  <c r="E17" i="6"/>
  <c r="F17" i="6"/>
  <c r="G17" i="6"/>
  <c r="I17" i="6"/>
  <c r="C18" i="6"/>
  <c r="D18" i="6"/>
  <c r="E18" i="6"/>
  <c r="F18" i="6"/>
  <c r="G18" i="6"/>
  <c r="I18" i="6"/>
  <c r="C19" i="6"/>
  <c r="D19" i="6"/>
  <c r="E19" i="6"/>
  <c r="F19" i="6"/>
  <c r="G19" i="6"/>
  <c r="I19" i="6"/>
  <c r="C20" i="6"/>
  <c r="D20" i="6"/>
  <c r="E20" i="6"/>
  <c r="F20" i="6"/>
  <c r="G20" i="6"/>
  <c r="I20" i="6"/>
  <c r="C21" i="6"/>
  <c r="D21" i="6"/>
  <c r="E21" i="6"/>
  <c r="F21" i="6"/>
  <c r="G21" i="6"/>
  <c r="I21" i="6"/>
  <c r="H30" i="2"/>
  <c r="H38" i="2"/>
  <c r="H37" i="2"/>
  <c r="H36" i="2"/>
  <c r="K38" i="6"/>
  <c r="K37" i="6"/>
  <c r="H33" i="2"/>
  <c r="H32" i="2"/>
  <c r="H31" i="2"/>
  <c r="H20" i="2"/>
  <c r="K20" i="2" s="1"/>
  <c r="H18" i="2"/>
  <c r="K18" i="2" s="1"/>
  <c r="K20" i="6"/>
  <c r="H16" i="2"/>
  <c r="K16" i="2" s="1"/>
  <c r="K19" i="6" s="1"/>
  <c r="H6" i="2"/>
  <c r="H15" i="2"/>
  <c r="K15" i="2" s="1"/>
  <c r="K18" i="6" s="1"/>
  <c r="H14" i="2"/>
  <c r="K14" i="2" s="1"/>
  <c r="K17" i="6" s="1"/>
  <c r="H9" i="2"/>
  <c r="H12" i="6" s="1"/>
  <c r="H11" i="2"/>
  <c r="K11" i="2" s="1"/>
  <c r="K14" i="6" s="1"/>
  <c r="K15" i="6"/>
  <c r="H13" i="2"/>
  <c r="H28" i="2"/>
  <c r="H27" i="2"/>
  <c r="H26" i="2"/>
  <c r="H25" i="2"/>
  <c r="H23" i="2"/>
  <c r="H22" i="2"/>
  <c r="H21" i="2"/>
  <c r="J22" i="2" l="1"/>
  <c r="K22" i="2"/>
  <c r="K38" i="2"/>
  <c r="K41" i="6" s="1"/>
  <c r="J21" i="2"/>
  <c r="K21" i="2"/>
  <c r="J37" i="2"/>
  <c r="J40" i="6" s="1"/>
  <c r="K37" i="2"/>
  <c r="K32" i="2"/>
  <c r="K35" i="6" s="1"/>
  <c r="K26" i="2"/>
  <c r="J26" i="2"/>
  <c r="J23" i="2"/>
  <c r="K23" i="2"/>
  <c r="J25" i="2"/>
  <c r="J28" i="6" s="1"/>
  <c r="K25" i="2"/>
  <c r="J33" i="2"/>
  <c r="J36" i="6" s="1"/>
  <c r="K33" i="2"/>
  <c r="K27" i="2"/>
  <c r="J27" i="2"/>
  <c r="K31" i="2"/>
  <c r="K34" i="6" s="1"/>
  <c r="K28" i="2"/>
  <c r="K31" i="6" s="1"/>
  <c r="J28" i="2"/>
  <c r="J31" i="6" s="1"/>
  <c r="K36" i="2"/>
  <c r="K39" i="6" s="1"/>
  <c r="K30" i="2"/>
  <c r="K33" i="6" s="1"/>
  <c r="J20" i="2"/>
  <c r="K40" i="6"/>
  <c r="H14" i="6"/>
  <c r="H21" i="6"/>
  <c r="H40" i="6"/>
  <c r="J32" i="6"/>
  <c r="K21" i="6"/>
  <c r="H16" i="6"/>
  <c r="K36" i="6"/>
  <c r="J36" i="2"/>
  <c r="J39" i="6" s="1"/>
  <c r="J32" i="2"/>
  <c r="J35" i="6" s="1"/>
  <c r="H19" i="6"/>
  <c r="H38" i="6"/>
  <c r="H34" i="6"/>
  <c r="H20" i="6"/>
  <c r="H39" i="6"/>
  <c r="H35" i="6"/>
  <c r="H18" i="6"/>
  <c r="H15" i="6"/>
  <c r="H41" i="6"/>
  <c r="H37" i="6"/>
  <c r="H33" i="6"/>
  <c r="H17" i="6"/>
  <c r="H36" i="6"/>
  <c r="H32" i="6"/>
  <c r="J31" i="2"/>
  <c r="J34" i="6" s="1"/>
  <c r="J38" i="6"/>
  <c r="J37" i="6"/>
  <c r="J38" i="2"/>
  <c r="J41" i="6" s="1"/>
  <c r="J18" i="2"/>
  <c r="J21" i="6" s="1"/>
  <c r="J20" i="6"/>
  <c r="J16" i="2"/>
  <c r="J19" i="6" s="1"/>
  <c r="K6" i="2"/>
  <c r="J6" i="2" s="1"/>
  <c r="J15" i="2"/>
  <c r="J18" i="6" s="1"/>
  <c r="J14" i="2"/>
  <c r="J17" i="6" s="1"/>
  <c r="J11" i="2"/>
  <c r="J14" i="6" s="1"/>
  <c r="J15" i="6"/>
  <c r="K13" i="2"/>
  <c r="K9" i="2"/>
  <c r="I31" i="6"/>
  <c r="H31" i="6"/>
  <c r="G31" i="6"/>
  <c r="F31" i="6"/>
  <c r="E31" i="6"/>
  <c r="D31" i="6"/>
  <c r="C31" i="6"/>
  <c r="K30" i="6"/>
  <c r="J30" i="6"/>
  <c r="I30" i="6"/>
  <c r="H30" i="6"/>
  <c r="G30" i="6"/>
  <c r="F30" i="6"/>
  <c r="E30" i="6"/>
  <c r="D30" i="6"/>
  <c r="C30" i="6"/>
  <c r="K29" i="6"/>
  <c r="J29" i="6"/>
  <c r="I29" i="6"/>
  <c r="H29" i="6"/>
  <c r="G29" i="6"/>
  <c r="F29" i="6"/>
  <c r="E29" i="6"/>
  <c r="D29" i="6"/>
  <c r="C29" i="6"/>
  <c r="K28" i="6"/>
  <c r="I28" i="6"/>
  <c r="H28" i="6"/>
  <c r="G28" i="6"/>
  <c r="F28" i="6"/>
  <c r="E28" i="6"/>
  <c r="D28" i="6"/>
  <c r="C28" i="6"/>
  <c r="I27" i="6"/>
  <c r="H27" i="6"/>
  <c r="G27" i="6"/>
  <c r="F27" i="6"/>
  <c r="E27" i="6"/>
  <c r="D27" i="6"/>
  <c r="C27" i="6"/>
  <c r="K26" i="6"/>
  <c r="J26" i="6"/>
  <c r="I26" i="6"/>
  <c r="H26" i="6"/>
  <c r="G26" i="6"/>
  <c r="F26" i="6"/>
  <c r="E26" i="6"/>
  <c r="D26" i="6"/>
  <c r="C26" i="6"/>
  <c r="K25" i="6"/>
  <c r="J25" i="6"/>
  <c r="I25" i="6"/>
  <c r="H25" i="6"/>
  <c r="G25" i="6"/>
  <c r="F25" i="6"/>
  <c r="E25" i="6"/>
  <c r="D25" i="6"/>
  <c r="C25" i="6"/>
  <c r="K24" i="6"/>
  <c r="J24" i="6"/>
  <c r="I24" i="6"/>
  <c r="H24" i="6"/>
  <c r="G24" i="6"/>
  <c r="F24" i="6"/>
  <c r="E24" i="6"/>
  <c r="D24" i="6"/>
  <c r="C24" i="6"/>
  <c r="K23" i="6"/>
  <c r="J23" i="6"/>
  <c r="I23" i="6"/>
  <c r="H23" i="6"/>
  <c r="G23" i="6"/>
  <c r="F23" i="6"/>
  <c r="E23" i="6"/>
  <c r="D23" i="6"/>
  <c r="C23" i="6"/>
  <c r="K22" i="6"/>
  <c r="J22" i="6"/>
  <c r="I22" i="6"/>
  <c r="H22" i="6"/>
  <c r="G22" i="6"/>
  <c r="F22" i="6"/>
  <c r="E22" i="6"/>
  <c r="D22" i="6"/>
  <c r="C22" i="6"/>
  <c r="I11" i="6"/>
  <c r="G11" i="6"/>
  <c r="F11" i="6"/>
  <c r="E11" i="6"/>
  <c r="D11" i="6"/>
  <c r="C11" i="6"/>
  <c r="I10" i="6"/>
  <c r="G10" i="6"/>
  <c r="F10" i="6"/>
  <c r="E10" i="6"/>
  <c r="D10" i="6"/>
  <c r="C10" i="6"/>
  <c r="I9" i="6"/>
  <c r="G9" i="6"/>
  <c r="F9" i="6"/>
  <c r="E9" i="6"/>
  <c r="D9" i="6"/>
  <c r="C9" i="6"/>
  <c r="I8" i="6"/>
  <c r="G8" i="6"/>
  <c r="F8" i="6"/>
  <c r="E8" i="6"/>
  <c r="D8" i="6"/>
  <c r="C8" i="6"/>
  <c r="I7" i="6"/>
  <c r="G7" i="6"/>
  <c r="F7" i="6"/>
  <c r="E7" i="6"/>
  <c r="D7" i="6"/>
  <c r="C7" i="6"/>
  <c r="I5" i="6"/>
  <c r="G5" i="6"/>
  <c r="F5" i="6"/>
  <c r="E5" i="6"/>
  <c r="D5" i="6"/>
  <c r="C5" i="6"/>
  <c r="J30" i="2" l="1"/>
  <c r="J33" i="6" s="1"/>
  <c r="K32" i="6"/>
  <c r="J13" i="2"/>
  <c r="J16" i="6" s="1"/>
  <c r="K16" i="6"/>
  <c r="J9" i="2"/>
  <c r="J12" i="6" s="1"/>
  <c r="K12" i="6"/>
  <c r="H4" i="2" l="1"/>
  <c r="H5" i="2"/>
  <c r="H8" i="6" s="1"/>
  <c r="H9" i="6"/>
  <c r="H7" i="2"/>
  <c r="H8" i="2"/>
  <c r="H2" i="2"/>
  <c r="J8" i="2" l="1"/>
  <c r="J11" i="6" s="1"/>
  <c r="H11" i="6"/>
  <c r="H7" i="6"/>
  <c r="H10" i="6"/>
  <c r="H5" i="6"/>
  <c r="C5" i="1"/>
  <c r="K2" i="2"/>
  <c r="K5" i="2"/>
  <c r="K8" i="6" s="1"/>
  <c r="K8" i="2"/>
  <c r="K11" i="6" s="1"/>
  <c r="K4" i="2"/>
  <c r="K9" i="6"/>
  <c r="K7" i="2"/>
  <c r="K10" i="6" s="1"/>
  <c r="J7" i="2" l="1"/>
  <c r="J10" i="6" s="1"/>
  <c r="D5" i="1"/>
  <c r="J5" i="2"/>
  <c r="J8" i="6" s="1"/>
  <c r="J4" i="2"/>
  <c r="J7" i="6" s="1"/>
  <c r="K7" i="6"/>
  <c r="H47" i="6"/>
  <c r="K5" i="6"/>
  <c r="J9" i="6"/>
  <c r="J2" i="2"/>
  <c r="J5" i="6" s="1"/>
  <c r="C22" i="1" l="1"/>
  <c r="C21" i="1" s="1"/>
  <c r="K27" i="6"/>
  <c r="K47" i="6" s="1"/>
  <c r="K48" i="6" s="1"/>
  <c r="J27" i="6"/>
  <c r="J47" i="6" s="1"/>
</calcChain>
</file>

<file path=xl/sharedStrings.xml><?xml version="1.0" encoding="utf-8"?>
<sst xmlns="http://schemas.openxmlformats.org/spreadsheetml/2006/main" count="206" uniqueCount="85">
  <si>
    <t>事業に要する経費</t>
  </si>
  <si>
    <t>（Ａ:税込み）</t>
  </si>
  <si>
    <t>助成対象経費</t>
  </si>
  <si>
    <t>（Ｂ:税抜き）</t>
  </si>
  <si>
    <t>助成金交付申請額</t>
  </si>
  <si>
    <t>（Ｂ×2/3以内）</t>
  </si>
  <si>
    <t>合　　計</t>
  </si>
  <si>
    <t>経費区分</t>
    <rPh sb="0" eb="2">
      <t>ケイヒ</t>
    </rPh>
    <rPh sb="2" eb="4">
      <t>クブン</t>
    </rPh>
    <phoneticPr fontId="4"/>
  </si>
  <si>
    <t>小区分</t>
    <rPh sb="0" eb="3">
      <t>ショウクブン</t>
    </rPh>
    <phoneticPr fontId="4"/>
  </si>
  <si>
    <t>仕様等</t>
    <rPh sb="0" eb="2">
      <t>シヨウ</t>
    </rPh>
    <rPh sb="2" eb="3">
      <t>ナド</t>
    </rPh>
    <phoneticPr fontId="4"/>
  </si>
  <si>
    <t>数量</t>
    <rPh sb="0" eb="2">
      <t>スウリョウ</t>
    </rPh>
    <phoneticPr fontId="4"/>
  </si>
  <si>
    <t>小計
税抜き</t>
    <rPh sb="0" eb="2">
      <t>ショウケイ</t>
    </rPh>
    <rPh sb="3" eb="4">
      <t>ゼイ</t>
    </rPh>
    <rPh sb="4" eb="5">
      <t>ヌ</t>
    </rPh>
    <phoneticPr fontId="4"/>
  </si>
  <si>
    <t>小計
税込み</t>
    <rPh sb="0" eb="2">
      <t>ショウケイ</t>
    </rPh>
    <rPh sb="3" eb="5">
      <t>ゼイコミ</t>
    </rPh>
    <phoneticPr fontId="4"/>
  </si>
  <si>
    <t>個</t>
    <rPh sb="0" eb="1">
      <t>コ</t>
    </rPh>
    <phoneticPr fontId="4"/>
  </si>
  <si>
    <t>枚</t>
    <rPh sb="0" eb="1">
      <t>マイ</t>
    </rPh>
    <phoneticPr fontId="4"/>
  </si>
  <si>
    <t>本</t>
    <rPh sb="0" eb="1">
      <t>ホン</t>
    </rPh>
    <phoneticPr fontId="4"/>
  </si>
  <si>
    <t>冊</t>
    <rPh sb="0" eb="1">
      <t>サツ</t>
    </rPh>
    <phoneticPr fontId="4"/>
  </si>
  <si>
    <t>式</t>
    <rPh sb="0" eb="1">
      <t>シキ</t>
    </rPh>
    <phoneticPr fontId="4"/>
  </si>
  <si>
    <t>台</t>
    <rPh sb="0" eb="1">
      <t>ダイ</t>
    </rPh>
    <phoneticPr fontId="4"/>
  </si>
  <si>
    <t>時間</t>
    <rPh sb="0" eb="2">
      <t>ジカン</t>
    </rPh>
    <phoneticPr fontId="4"/>
  </si>
  <si>
    <t>消費税等
相当額</t>
    <rPh sb="0" eb="3">
      <t>ショウヒゼイ</t>
    </rPh>
    <rPh sb="3" eb="4">
      <t>ナド</t>
    </rPh>
    <rPh sb="5" eb="7">
      <t>ソウトウ</t>
    </rPh>
    <rPh sb="7" eb="8">
      <t>ガク</t>
    </rPh>
    <phoneticPr fontId="4"/>
  </si>
  <si>
    <t>品名・件名等</t>
    <rPh sb="0" eb="2">
      <t>ヒンメイ</t>
    </rPh>
    <rPh sb="3" eb="5">
      <t>ケンメイ</t>
    </rPh>
    <rPh sb="5" eb="6">
      <t>ナド</t>
    </rPh>
    <phoneticPr fontId="4"/>
  </si>
  <si>
    <t>単価
税込み</t>
    <rPh sb="0" eb="2">
      <t>タンカ</t>
    </rPh>
    <rPh sb="3" eb="5">
      <t>ゼイコミ</t>
    </rPh>
    <phoneticPr fontId="4"/>
  </si>
  <si>
    <t>税率</t>
    <rPh sb="0" eb="1">
      <t>ゼイ</t>
    </rPh>
    <rPh sb="1" eb="2">
      <t>リツ</t>
    </rPh>
    <phoneticPr fontId="4"/>
  </si>
  <si>
    <t>（1）助成対象分経費</t>
    <rPh sb="2" eb="4">
      <t>ジョセイ</t>
    </rPh>
    <rPh sb="4" eb="6">
      <t>タイショウ</t>
    </rPh>
    <rPh sb="6" eb="7">
      <t>ブン</t>
    </rPh>
    <rPh sb="7" eb="9">
      <t>ケイヒ</t>
    </rPh>
    <phoneticPr fontId="4"/>
  </si>
  <si>
    <t>助成対象分経費の合計</t>
    <rPh sb="0" eb="2">
      <t>ジョセイ</t>
    </rPh>
    <rPh sb="2" eb="4">
      <t>タイショウ</t>
    </rPh>
    <rPh sb="4" eb="5">
      <t>ブン</t>
    </rPh>
    <rPh sb="5" eb="7">
      <t>ケイヒ</t>
    </rPh>
    <rPh sb="8" eb="10">
      <t>ゴウケイ</t>
    </rPh>
    <phoneticPr fontId="4"/>
  </si>
  <si>
    <t>注1） 金額は、見積書などを基に確度の高い値を記入してください。（見積書の提出を求める場合があります）</t>
    <rPh sb="0" eb="1">
      <t>チュウ</t>
    </rPh>
    <rPh sb="4" eb="6">
      <t>キンガク</t>
    </rPh>
    <rPh sb="8" eb="11">
      <t>ミツモリショ</t>
    </rPh>
    <rPh sb="14" eb="15">
      <t>モト</t>
    </rPh>
    <rPh sb="16" eb="18">
      <t>カクド</t>
    </rPh>
    <rPh sb="19" eb="20">
      <t>タカ</t>
    </rPh>
    <rPh sb="21" eb="22">
      <t>アタイ</t>
    </rPh>
    <rPh sb="23" eb="25">
      <t>キニュウ</t>
    </rPh>
    <rPh sb="33" eb="36">
      <t>ミツモリショ</t>
    </rPh>
    <rPh sb="37" eb="39">
      <t>テイシュツ</t>
    </rPh>
    <rPh sb="40" eb="41">
      <t>モト</t>
    </rPh>
    <rPh sb="43" eb="45">
      <t>バアイ</t>
    </rPh>
    <phoneticPr fontId="4"/>
  </si>
  <si>
    <t>注2） 不要な行は、非表示設定にし、A4サイズ1枚で印刷できるよう作成してください。</t>
    <rPh sb="0" eb="1">
      <t>チュウ</t>
    </rPh>
    <rPh sb="4" eb="6">
      <t>フヨウ</t>
    </rPh>
    <rPh sb="7" eb="8">
      <t>ギョウ</t>
    </rPh>
    <rPh sb="10" eb="13">
      <t>ヒヒョウジ</t>
    </rPh>
    <rPh sb="13" eb="15">
      <t>セッテイ</t>
    </rPh>
    <rPh sb="24" eb="25">
      <t>マイ</t>
    </rPh>
    <rPh sb="26" eb="28">
      <t>インサツ</t>
    </rPh>
    <rPh sb="33" eb="35">
      <t>サクセイ</t>
    </rPh>
    <phoneticPr fontId="4"/>
  </si>
  <si>
    <t>：うす黄色のセルには必要事項を記入してください。</t>
    <rPh sb="3" eb="5">
      <t>キイロ</t>
    </rPh>
    <rPh sb="10" eb="12">
      <t>ヒツヨウ</t>
    </rPh>
    <rPh sb="12" eb="14">
      <t>ジコウ</t>
    </rPh>
    <rPh sb="15" eb="17">
      <t>キニュウ</t>
    </rPh>
    <phoneticPr fontId="4"/>
  </si>
  <si>
    <t>：うす青色のセルには、タブから必要事項を選択してください。</t>
    <rPh sb="3" eb="5">
      <t>アオイロ</t>
    </rPh>
    <rPh sb="15" eb="17">
      <t>ヒツヨウ</t>
    </rPh>
    <rPh sb="17" eb="19">
      <t>ジコウ</t>
    </rPh>
    <rPh sb="20" eb="22">
      <t>センタク</t>
    </rPh>
    <phoneticPr fontId="4"/>
  </si>
  <si>
    <t>：うす桃色のセルは、数式が入り自動計算されますので、触らないでください。</t>
    <rPh sb="3" eb="5">
      <t>モモイロ</t>
    </rPh>
    <rPh sb="10" eb="12">
      <t>スウシキ</t>
    </rPh>
    <rPh sb="13" eb="14">
      <t>ハイ</t>
    </rPh>
    <rPh sb="15" eb="17">
      <t>ジドウ</t>
    </rPh>
    <rPh sb="17" eb="19">
      <t>ケイサン</t>
    </rPh>
    <rPh sb="26" eb="27">
      <t>サワ</t>
    </rPh>
    <phoneticPr fontId="4"/>
  </si>
  <si>
    <t>（別紙１－２）</t>
    <rPh sb="1" eb="3">
      <t>ベッシ</t>
    </rPh>
    <phoneticPr fontId="4"/>
  </si>
  <si>
    <t>赤枠で囲まれ部分をコピーし、別紙１「事業計画書」の３．（１）助成対象分経費に貼り付けてください。</t>
    <rPh sb="0" eb="1">
      <t>アカ</t>
    </rPh>
    <rPh sb="1" eb="2">
      <t>ワク</t>
    </rPh>
    <rPh sb="3" eb="4">
      <t>カコ</t>
    </rPh>
    <rPh sb="6" eb="8">
      <t>ブブン</t>
    </rPh>
    <rPh sb="14" eb="16">
      <t>ベッシ</t>
    </rPh>
    <rPh sb="18" eb="20">
      <t>ジギョウ</t>
    </rPh>
    <rPh sb="20" eb="22">
      <t>ケイカク</t>
    </rPh>
    <rPh sb="22" eb="23">
      <t>ショ</t>
    </rPh>
    <rPh sb="38" eb="39">
      <t>ハ</t>
    </rPh>
    <rPh sb="40" eb="41">
      <t>ツ</t>
    </rPh>
    <phoneticPr fontId="4"/>
  </si>
  <si>
    <t>区　　　　　分</t>
  </si>
  <si>
    <t>助成事業に要する経費(円)</t>
  </si>
  <si>
    <t>資金の調達先</t>
  </si>
  <si>
    <t>自己資金</t>
  </si>
  <si>
    <t>助成金</t>
  </si>
  <si>
    <t>借入金等</t>
  </si>
  <si>
    <t>その他</t>
  </si>
  <si>
    <t>合　　計　　額</t>
  </si>
  <si>
    <t>赤枠で囲まれ部分をコピーし、別紙１「事業計画書」の３．（２）資金調達の内訳に貼り付けてください。</t>
    <rPh sb="0" eb="1">
      <t>アカ</t>
    </rPh>
    <rPh sb="1" eb="2">
      <t>ワク</t>
    </rPh>
    <rPh sb="3" eb="4">
      <t>カコ</t>
    </rPh>
    <rPh sb="6" eb="8">
      <t>ブブン</t>
    </rPh>
    <rPh sb="14" eb="16">
      <t>ベッシ</t>
    </rPh>
    <rPh sb="18" eb="20">
      <t>ジギョウ</t>
    </rPh>
    <rPh sb="20" eb="22">
      <t>ケイカク</t>
    </rPh>
    <rPh sb="22" eb="23">
      <t>ショ</t>
    </rPh>
    <rPh sb="30" eb="32">
      <t>シキン</t>
    </rPh>
    <rPh sb="32" eb="34">
      <t>チョウタツ</t>
    </rPh>
    <rPh sb="35" eb="37">
      <t>ウチワケ</t>
    </rPh>
    <rPh sb="38" eb="39">
      <t>ハ</t>
    </rPh>
    <rPh sb="40" eb="41">
      <t>ツ</t>
    </rPh>
    <phoneticPr fontId="4"/>
  </si>
  <si>
    <t>費目</t>
    <rPh sb="0" eb="2">
      <t>ヒモク</t>
    </rPh>
    <phoneticPr fontId="4"/>
  </si>
  <si>
    <t>経費区分・費目</t>
    <rPh sb="5" eb="7">
      <t>ヒモク</t>
    </rPh>
    <phoneticPr fontId="4"/>
  </si>
  <si>
    <t>パートナーシップ構築宣言支援（販路開拓個別支援）助成金経費積算内訳書</t>
    <rPh sb="27" eb="28">
      <t>ケイヒ</t>
    </rPh>
    <rPh sb="28" eb="30">
      <t>セキサン</t>
    </rPh>
    <rPh sb="30" eb="33">
      <t>ウチワケショ</t>
    </rPh>
    <phoneticPr fontId="4"/>
  </si>
  <si>
    <t>展示会参加費</t>
    <rPh sb="0" eb="3">
      <t>テンジカイ</t>
    </rPh>
    <rPh sb="3" eb="6">
      <t>サンカヒ</t>
    </rPh>
    <phoneticPr fontId="4"/>
  </si>
  <si>
    <t>出展小間費</t>
    <rPh sb="0" eb="2">
      <t>シュッテン</t>
    </rPh>
    <rPh sb="2" eb="5">
      <t>コマヒ</t>
    </rPh>
    <phoneticPr fontId="4"/>
  </si>
  <si>
    <t>オンライン出展費</t>
    <rPh sb="5" eb="8">
      <t>シュッテンヒ</t>
    </rPh>
    <phoneticPr fontId="4"/>
  </si>
  <si>
    <t>その他事業費</t>
    <rPh sb="2" eb="3">
      <t>タ</t>
    </rPh>
    <rPh sb="3" eb="6">
      <t>ジギョウヒ</t>
    </rPh>
    <phoneticPr fontId="4"/>
  </si>
  <si>
    <t>会場設営費</t>
    <rPh sb="0" eb="2">
      <t>カイジョウ</t>
    </rPh>
    <rPh sb="2" eb="5">
      <t>セツエイヒ</t>
    </rPh>
    <phoneticPr fontId="4"/>
  </si>
  <si>
    <t>輸送費</t>
    <rPh sb="0" eb="3">
      <t>ユソウヒ</t>
    </rPh>
    <phoneticPr fontId="4"/>
  </si>
  <si>
    <t>コンテンツ制作費</t>
    <rPh sb="5" eb="8">
      <t>セイサクヒ</t>
    </rPh>
    <phoneticPr fontId="4"/>
  </si>
  <si>
    <t>広告掲載費</t>
    <rPh sb="0" eb="2">
      <t>コウコク</t>
    </rPh>
    <rPh sb="2" eb="5">
      <t>ケイサイヒ</t>
    </rPh>
    <phoneticPr fontId="4"/>
  </si>
  <si>
    <t>従業員旅費</t>
    <rPh sb="0" eb="3">
      <t>ジュウギョウイン</t>
    </rPh>
    <rPh sb="3" eb="5">
      <t>リョヒ</t>
    </rPh>
    <phoneticPr fontId="4"/>
  </si>
  <si>
    <t>人材派遣費</t>
    <rPh sb="0" eb="2">
      <t>ジンザイ</t>
    </rPh>
    <rPh sb="2" eb="5">
      <t>ハケンヒ</t>
    </rPh>
    <phoneticPr fontId="4"/>
  </si>
  <si>
    <t>通訳費</t>
    <rPh sb="0" eb="3">
      <t>ツウヤクヒ</t>
    </rPh>
    <phoneticPr fontId="4"/>
  </si>
  <si>
    <t>オートモーティブワールド小間費</t>
    <rPh sb="12" eb="15">
      <t>コマヒ</t>
    </rPh>
    <phoneticPr fontId="4"/>
  </si>
  <si>
    <t>小間</t>
    <rPh sb="0" eb="2">
      <t>コマ</t>
    </rPh>
    <phoneticPr fontId="4"/>
  </si>
  <si>
    <t>光熱費</t>
    <rPh sb="0" eb="3">
      <t>コウネツヒ</t>
    </rPh>
    <phoneticPr fontId="4"/>
  </si>
  <si>
    <t>施工費</t>
    <rPh sb="0" eb="3">
      <t>セコウヒ</t>
    </rPh>
    <phoneticPr fontId="4"/>
  </si>
  <si>
    <t>備品レンタル</t>
    <rPh sb="0" eb="2">
      <t>ビヒン</t>
    </rPh>
    <phoneticPr fontId="4"/>
  </si>
  <si>
    <t>展示物A</t>
    <rPh sb="0" eb="3">
      <t>テンジブツ</t>
    </rPh>
    <phoneticPr fontId="4"/>
  </si>
  <si>
    <t>展示物B</t>
    <rPh sb="0" eb="3">
      <t>テンジブツ</t>
    </rPh>
    <phoneticPr fontId="4"/>
  </si>
  <si>
    <t>パンフレット</t>
    <phoneticPr fontId="4"/>
  </si>
  <si>
    <t>チラシ</t>
    <phoneticPr fontId="4"/>
  </si>
  <si>
    <t>PR動画</t>
    <rPh sb="2" eb="4">
      <t>ドウガ</t>
    </rPh>
    <phoneticPr fontId="4"/>
  </si>
  <si>
    <t>スタッフA</t>
    <phoneticPr fontId="4"/>
  </si>
  <si>
    <t>人</t>
    <rPh sb="0" eb="1">
      <t>ヒト</t>
    </rPh>
    <phoneticPr fontId="4"/>
  </si>
  <si>
    <t>職員A</t>
    <rPh sb="0" eb="2">
      <t>ショクイン</t>
    </rPh>
    <phoneticPr fontId="4"/>
  </si>
  <si>
    <t>職員B</t>
    <rPh sb="0" eb="2">
      <t>ショクイン</t>
    </rPh>
    <phoneticPr fontId="4"/>
  </si>
  <si>
    <t>印刷物制作費</t>
    <rPh sb="0" eb="3">
      <t>インサツブツ</t>
    </rPh>
    <rPh sb="3" eb="6">
      <t>セイサクヒ</t>
    </rPh>
    <phoneticPr fontId="4"/>
  </si>
  <si>
    <t>ブース装飾費</t>
    <rPh sb="3" eb="5">
      <t>ソウショク</t>
    </rPh>
    <rPh sb="5" eb="6">
      <t>ヒ</t>
    </rPh>
    <phoneticPr fontId="4"/>
  </si>
  <si>
    <t>広告掲載費</t>
    <rPh sb="0" eb="5">
      <t>コウコクケイサイヒ</t>
    </rPh>
    <phoneticPr fontId="4"/>
  </si>
  <si>
    <t>人材派遣費</t>
    <rPh sb="0" eb="5">
      <t>ジンザイハケンヒ</t>
    </rPh>
    <phoneticPr fontId="4"/>
  </si>
  <si>
    <t>注3） コンテンツ制作費は、合計30万円（税抜き）までの計上が可能です。（例えば、50万円（税抜き）の見積りであっても、記入は30万円としてください。30万円以上のコンテンツの制作が不可ということではありません。）</t>
    <rPh sb="0" eb="1">
      <t>チュウ</t>
    </rPh>
    <rPh sb="9" eb="11">
      <t>セイサク</t>
    </rPh>
    <rPh sb="11" eb="12">
      <t>ヒ</t>
    </rPh>
    <rPh sb="14" eb="16">
      <t>ゴウケイ</t>
    </rPh>
    <rPh sb="18" eb="20">
      <t>マンエン</t>
    </rPh>
    <rPh sb="21" eb="22">
      <t>ゼイ</t>
    </rPh>
    <rPh sb="22" eb="23">
      <t>ヌ</t>
    </rPh>
    <rPh sb="28" eb="30">
      <t>ケイジョウ</t>
    </rPh>
    <rPh sb="31" eb="33">
      <t>カノウ</t>
    </rPh>
    <rPh sb="37" eb="38">
      <t>タト</t>
    </rPh>
    <rPh sb="43" eb="45">
      <t>マンエン</t>
    </rPh>
    <rPh sb="46" eb="48">
      <t>ゼイヌ</t>
    </rPh>
    <rPh sb="51" eb="53">
      <t>ミツモ</t>
    </rPh>
    <rPh sb="60" eb="62">
      <t>キニュウ</t>
    </rPh>
    <rPh sb="65" eb="67">
      <t>マンエン</t>
    </rPh>
    <rPh sb="77" eb="79">
      <t>マンエン</t>
    </rPh>
    <rPh sb="79" eb="81">
      <t>イジョウ</t>
    </rPh>
    <rPh sb="88" eb="90">
      <t>セイサク</t>
    </rPh>
    <rPh sb="91" eb="93">
      <t>フカ</t>
    </rPh>
    <phoneticPr fontId="4"/>
  </si>
  <si>
    <t>会場設営費</t>
    <phoneticPr fontId="4"/>
  </si>
  <si>
    <t>印刷物制作費</t>
    <phoneticPr fontId="4"/>
  </si>
  <si>
    <t>コンテンツ制作費</t>
    <rPh sb="5" eb="7">
      <t>セイサク</t>
    </rPh>
    <rPh sb="7" eb="8">
      <t>ヒ</t>
    </rPh>
    <phoneticPr fontId="4"/>
  </si>
  <si>
    <t>広告掲載費</t>
    <phoneticPr fontId="4"/>
  </si>
  <si>
    <t>人材派遣費</t>
    <rPh sb="0" eb="2">
      <t>ジンザイ</t>
    </rPh>
    <rPh sb="2" eb="4">
      <t>ハケン</t>
    </rPh>
    <rPh sb="4" eb="5">
      <t>ヒ</t>
    </rPh>
    <phoneticPr fontId="4"/>
  </si>
  <si>
    <t>通訳費</t>
    <phoneticPr fontId="4"/>
  </si>
  <si>
    <t>従業員旅費</t>
    <rPh sb="0" eb="5">
      <t>ジュウギョウインリョヒ</t>
    </rPh>
    <phoneticPr fontId="4"/>
  </si>
  <si>
    <t>見本市等参加費</t>
    <rPh sb="0" eb="3">
      <t>ミホンイチ</t>
    </rPh>
    <rPh sb="3" eb="4">
      <t>ナド</t>
    </rPh>
    <rPh sb="4" eb="7">
      <t>サンカヒ</t>
    </rPh>
    <phoneticPr fontId="4"/>
  </si>
  <si>
    <t>check</t>
    <phoneticPr fontId="4"/>
  </si>
  <si>
    <t>注1） 助成対象経費の合計（税抜き）金額は2,000千円以下となるよう積算してください。</t>
    <rPh sb="0" eb="1">
      <t>チュウ</t>
    </rPh>
    <rPh sb="4" eb="10">
      <t>ジョセイタイショウケイヒ</t>
    </rPh>
    <rPh sb="11" eb="13">
      <t>ゴウケイ</t>
    </rPh>
    <rPh sb="14" eb="16">
      <t>ゼイヌ</t>
    </rPh>
    <rPh sb="18" eb="20">
      <t>キンガク</t>
    </rPh>
    <rPh sb="26" eb="28">
      <t>センエン</t>
    </rPh>
    <rPh sb="28" eb="30">
      <t>イカ</t>
    </rPh>
    <rPh sb="35" eb="37">
      <t>セキサン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</si>
</sst>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1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 diagonalUp="1">
      <left/>
      <right style="medium">
        <color indexed="64"/>
      </right>
      <top/>
      <bottom style="medium">
        <color rgb="FF000000"/>
      </bottom>
      <diagonal style="thin">
        <color indexed="64"/>
      </diagonal>
    </border>
    <border>
      <left/>
      <right style="medium">
        <color indexed="64"/>
      </right>
      <top/>
      <bottom style="medium">
        <color rgb="FF000000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ck">
        <color rgb="FFFF0000"/>
      </left>
      <right style="medium">
        <color theme="1"/>
      </right>
      <top style="thick">
        <color rgb="FFFF0000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ck">
        <color rgb="FFFF0000"/>
      </top>
      <bottom style="medium">
        <color indexed="64"/>
      </bottom>
      <diagonal/>
    </border>
    <border>
      <left style="medium">
        <color theme="1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 diagonalUp="1">
      <left style="medium">
        <color theme="1"/>
      </left>
      <right style="thick">
        <color rgb="FFFF0000"/>
      </right>
      <top/>
      <bottom style="medium">
        <color indexed="64"/>
      </bottom>
      <diagonal style="thin">
        <color indexed="64"/>
      </diagonal>
    </border>
    <border>
      <left style="medium">
        <color theme="1"/>
      </left>
      <right style="thick">
        <color rgb="FFFF0000"/>
      </right>
      <top/>
      <bottom style="medium">
        <color indexed="64"/>
      </bottom>
      <diagonal/>
    </border>
    <border diagonalUp="1">
      <left style="thick">
        <color rgb="FFFF0000"/>
      </left>
      <right style="medium">
        <color theme="1"/>
      </right>
      <top style="medium">
        <color indexed="64"/>
      </top>
      <bottom style="thick">
        <color rgb="FFFF0000"/>
      </bottom>
      <diagonal style="thin">
        <color indexed="64"/>
      </diagonal>
    </border>
    <border diagonalUp="1">
      <left style="medium">
        <color theme="1"/>
      </left>
      <right style="medium">
        <color theme="1"/>
      </right>
      <top style="medium">
        <color indexed="64"/>
      </top>
      <bottom style="thick">
        <color rgb="FFFF0000"/>
      </bottom>
      <diagonal style="thin">
        <color indexed="64"/>
      </diagonal>
    </border>
    <border>
      <left style="medium">
        <color theme="1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rgb="FF000000"/>
      </bottom>
      <diagonal/>
    </border>
    <border>
      <left style="thick">
        <color rgb="FFFF0000"/>
      </left>
      <right style="thick">
        <color rgb="FFFF0000"/>
      </right>
      <top/>
      <bottom style="medium">
        <color rgb="FF00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 diagonalUp="1">
      <left style="medium">
        <color theme="1"/>
      </left>
      <right style="thick">
        <color rgb="FFFF0000"/>
      </right>
      <top/>
      <bottom/>
      <diagonal style="thin">
        <color indexed="64"/>
      </diagonal>
    </border>
    <border>
      <left style="medium">
        <color theme="1"/>
      </left>
      <right style="thick">
        <color rgb="FFFF0000"/>
      </right>
      <top style="medium">
        <color theme="1"/>
      </top>
      <bottom style="medium">
        <color indexed="64"/>
      </bottom>
      <diagonal/>
    </border>
    <border diagonalUp="1">
      <left style="medium">
        <color theme="1"/>
      </left>
      <right style="thick">
        <color rgb="FFFF0000"/>
      </right>
      <top/>
      <bottom style="medium">
        <color theme="1"/>
      </bottom>
      <diagonal style="thin">
        <color indexed="64"/>
      </diagonal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9" fontId="6" fillId="0" borderId="0" xfId="1" applyFont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 wrapText="1"/>
    </xf>
    <xf numFmtId="176" fontId="6" fillId="4" borderId="5" xfId="0" applyNumberFormat="1" applyFont="1" applyFill="1" applyBorder="1" applyAlignment="1">
      <alignment horizontal="center" vertical="center" wrapText="1"/>
    </xf>
    <xf numFmtId="9" fontId="6" fillId="4" borderId="5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0" fontId="8" fillId="3" borderId="0" xfId="0" quotePrefix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176" fontId="6" fillId="3" borderId="0" xfId="0" applyNumberFormat="1" applyFont="1" applyFill="1" applyAlignment="1">
      <alignment vertical="center"/>
    </xf>
    <xf numFmtId="9" fontId="6" fillId="3" borderId="0" xfId="1" applyFont="1" applyFill="1" applyAlignment="1">
      <alignment vertical="center"/>
    </xf>
    <xf numFmtId="0" fontId="13" fillId="5" borderId="5" xfId="0" applyFont="1" applyFill="1" applyBorder="1" applyAlignment="1">
      <alignment vertical="center"/>
    </xf>
    <xf numFmtId="176" fontId="13" fillId="5" borderId="5" xfId="0" applyNumberFormat="1" applyFont="1" applyFill="1" applyBorder="1" applyAlignment="1">
      <alignment vertical="center"/>
    </xf>
    <xf numFmtId="176" fontId="13" fillId="5" borderId="6" xfId="0" applyNumberFormat="1" applyFont="1" applyFill="1" applyBorder="1" applyAlignment="1">
      <alignment vertical="center"/>
    </xf>
    <xf numFmtId="0" fontId="13" fillId="6" borderId="7" xfId="0" applyFont="1" applyFill="1" applyBorder="1" applyAlignment="1">
      <alignment vertical="center"/>
    </xf>
    <xf numFmtId="176" fontId="13" fillId="7" borderId="5" xfId="0" applyNumberFormat="1" applyFont="1" applyFill="1" applyBorder="1" applyAlignment="1">
      <alignment vertical="center"/>
    </xf>
    <xf numFmtId="9" fontId="13" fillId="6" borderId="5" xfId="1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justify"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3" fontId="12" fillId="2" borderId="22" xfId="0" applyNumberFormat="1" applyFont="1" applyFill="1" applyBorder="1" applyAlignment="1">
      <alignment horizontal="right" vertical="center" wrapText="1"/>
    </xf>
    <xf numFmtId="3" fontId="12" fillId="2" borderId="23" xfId="0" applyNumberFormat="1" applyFont="1" applyFill="1" applyBorder="1" applyAlignment="1">
      <alignment horizontal="right" vertical="center" wrapText="1"/>
    </xf>
    <xf numFmtId="3" fontId="12" fillId="2" borderId="24" xfId="0" applyNumberFormat="1" applyFont="1" applyFill="1" applyBorder="1" applyAlignment="1">
      <alignment horizontal="right" vertical="center" wrapText="1"/>
    </xf>
    <xf numFmtId="3" fontId="12" fillId="0" borderId="25" xfId="0" applyNumberFormat="1" applyFont="1" applyBorder="1" applyAlignment="1">
      <alignment horizontal="right" vertical="center" wrapText="1"/>
    </xf>
    <xf numFmtId="3" fontId="12" fillId="0" borderId="26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0" borderId="28" xfId="0" applyFont="1" applyBorder="1" applyAlignment="1">
      <alignment horizontal="right" vertical="center" wrapText="1"/>
    </xf>
    <xf numFmtId="3" fontId="12" fillId="2" borderId="28" xfId="0" applyNumberFormat="1" applyFont="1" applyFill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3" fontId="12" fillId="0" borderId="31" xfId="0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horizontal="justify" vertical="center" wrapText="1"/>
    </xf>
    <xf numFmtId="0" fontId="2" fillId="0" borderId="33" xfId="0" applyFont="1" applyBorder="1" applyAlignment="1">
      <alignment horizontal="justify" vertical="center" wrapText="1"/>
    </xf>
    <xf numFmtId="3" fontId="12" fillId="0" borderId="34" xfId="0" applyNumberFormat="1" applyFont="1" applyBorder="1" applyAlignment="1">
      <alignment horizontal="right" vertical="center" wrapText="1"/>
    </xf>
    <xf numFmtId="3" fontId="12" fillId="0" borderId="35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 wrapText="1"/>
    </xf>
    <xf numFmtId="0" fontId="13" fillId="3" borderId="5" xfId="0" applyFont="1" applyFill="1" applyBorder="1" applyAlignment="1">
      <alignment vertical="center" shrinkToFit="1"/>
    </xf>
    <xf numFmtId="0" fontId="13" fillId="3" borderId="5" xfId="0" applyFont="1" applyFill="1" applyBorder="1" applyAlignment="1">
      <alignment vertical="center"/>
    </xf>
    <xf numFmtId="176" fontId="15" fillId="3" borderId="5" xfId="0" applyNumberFormat="1" applyFont="1" applyFill="1" applyBorder="1" applyAlignment="1">
      <alignment vertical="center"/>
    </xf>
    <xf numFmtId="176" fontId="15" fillId="3" borderId="6" xfId="0" applyNumberFormat="1" applyFont="1" applyFill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9" fontId="15" fillId="3" borderId="5" xfId="1" applyFont="1" applyFill="1" applyBorder="1" applyAlignment="1">
      <alignment vertical="center"/>
    </xf>
    <xf numFmtId="176" fontId="15" fillId="3" borderId="5" xfId="0" applyNumberFormat="1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left" vertical="center" shrinkToFit="1"/>
    </xf>
    <xf numFmtId="0" fontId="11" fillId="4" borderId="15" xfId="0" applyFont="1" applyFill="1" applyBorder="1" applyAlignment="1">
      <alignment horizontal="left" vertical="center" wrapText="1"/>
    </xf>
    <xf numFmtId="3" fontId="12" fillId="4" borderId="25" xfId="0" applyNumberFormat="1" applyFont="1" applyFill="1" applyBorder="1" applyAlignment="1">
      <alignment horizontal="right" vertical="center" wrapText="1"/>
    </xf>
    <xf numFmtId="3" fontId="12" fillId="4" borderId="26" xfId="0" applyNumberFormat="1" applyFont="1" applyFill="1" applyBorder="1" applyAlignment="1">
      <alignment horizontal="right" vertical="center" wrapText="1"/>
    </xf>
    <xf numFmtId="0" fontId="11" fillId="0" borderId="37" xfId="0" applyFont="1" applyBorder="1" applyAlignment="1">
      <alignment horizontal="right" vertical="center" wrapText="1"/>
    </xf>
    <xf numFmtId="3" fontId="12" fillId="2" borderId="38" xfId="0" applyNumberFormat="1" applyFont="1" applyFill="1" applyBorder="1" applyAlignment="1">
      <alignment horizontal="right" vertical="center" wrapText="1"/>
    </xf>
    <xf numFmtId="0" fontId="11" fillId="0" borderId="39" xfId="0" applyFont="1" applyBorder="1" applyAlignment="1">
      <alignment horizontal="right" vertical="center" wrapText="1"/>
    </xf>
    <xf numFmtId="0" fontId="6" fillId="4" borderId="5" xfId="0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0" fillId="3" borderId="0" xfId="0" quotePrefix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left" vertical="center" shrinkToFit="1"/>
    </xf>
    <xf numFmtId="0" fontId="6" fillId="3" borderId="9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top" wrapText="1" indent="1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 inden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colors>
    <mruColors>
      <color rgb="FFCCFFFF"/>
      <color rgb="FFFFE1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1059</xdr:colOff>
      <xdr:row>0</xdr:row>
      <xdr:rowOff>0</xdr:rowOff>
    </xdr:from>
    <xdr:to>
      <xdr:col>12</xdr:col>
      <xdr:colOff>642408</xdr:colOff>
      <xdr:row>36</xdr:row>
      <xdr:rowOff>0</xdr:rowOff>
    </xdr:to>
    <xdr:pic>
      <xdr:nvPicPr>
        <xdr:cNvPr id="6" name="グラフィックス 5">
          <a:extLst>
            <a:ext uri="{FF2B5EF4-FFF2-40B4-BE49-F238E27FC236}">
              <a16:creationId xmlns:a16="http://schemas.microsoft.com/office/drawing/2014/main" id="{28F79B3C-6903-7138-22B1-B7E558D05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9" y="0"/>
          <a:ext cx="8362949" cy="5943600"/>
        </a:xfrm>
        <a:prstGeom prst="rect">
          <a:avLst/>
        </a:prstGeom>
      </xdr:spPr>
    </xdr:pic>
    <xdr:clientData/>
  </xdr:twoCellAnchor>
  <xdr:twoCellAnchor editAs="oneCell">
    <xdr:from>
      <xdr:col>0</xdr:col>
      <xdr:colOff>1059</xdr:colOff>
      <xdr:row>37</xdr:row>
      <xdr:rowOff>0</xdr:rowOff>
    </xdr:from>
    <xdr:to>
      <xdr:col>12</xdr:col>
      <xdr:colOff>642408</xdr:colOff>
      <xdr:row>73</xdr:row>
      <xdr:rowOff>0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BDD53146-86B2-C220-9064-8B68E85EF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9" y="6108700"/>
          <a:ext cx="8362949" cy="5943600"/>
        </a:xfrm>
        <a:prstGeom prst="rect">
          <a:avLst/>
        </a:prstGeom>
      </xdr:spPr>
    </xdr:pic>
    <xdr:clientData/>
  </xdr:twoCellAnchor>
  <xdr:twoCellAnchor editAs="oneCell">
    <xdr:from>
      <xdr:col>0</xdr:col>
      <xdr:colOff>1059</xdr:colOff>
      <xdr:row>74</xdr:row>
      <xdr:rowOff>0</xdr:rowOff>
    </xdr:from>
    <xdr:to>
      <xdr:col>12</xdr:col>
      <xdr:colOff>642408</xdr:colOff>
      <xdr:row>110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34B3FCE3-1F1B-07D7-A68A-10E408042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9" y="12217400"/>
          <a:ext cx="8362949" cy="594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03492-20F0-4339-AFC1-888CEF49EC8C}">
  <dimension ref="A1:C10"/>
  <sheetViews>
    <sheetView workbookViewId="0">
      <selection activeCell="B6" sqref="B6"/>
    </sheetView>
  </sheetViews>
  <sheetFormatPr defaultRowHeight="13.5" x14ac:dyDescent="0.15"/>
  <cols>
    <col min="1" max="1" width="13" bestFit="1" customWidth="1"/>
    <col min="2" max="2" width="15.5" bestFit="1" customWidth="1"/>
  </cols>
  <sheetData>
    <row r="1" spans="1:3" x14ac:dyDescent="0.15">
      <c r="A1" t="s">
        <v>45</v>
      </c>
      <c r="B1" t="s">
        <v>46</v>
      </c>
      <c r="C1" s="3" t="s">
        <v>57</v>
      </c>
    </row>
    <row r="2" spans="1:3" x14ac:dyDescent="0.15">
      <c r="A2" t="s">
        <v>48</v>
      </c>
      <c r="B2" t="s">
        <v>47</v>
      </c>
      <c r="C2" s="3" t="s">
        <v>17</v>
      </c>
    </row>
    <row r="3" spans="1:3" x14ac:dyDescent="0.15">
      <c r="B3" t="s">
        <v>49</v>
      </c>
      <c r="C3" s="3" t="s">
        <v>13</v>
      </c>
    </row>
    <row r="4" spans="1:3" x14ac:dyDescent="0.15">
      <c r="B4" t="s">
        <v>50</v>
      </c>
      <c r="C4" s="3" t="s">
        <v>18</v>
      </c>
    </row>
    <row r="5" spans="1:3" x14ac:dyDescent="0.15">
      <c r="B5" t="s">
        <v>70</v>
      </c>
      <c r="C5" s="3" t="s">
        <v>14</v>
      </c>
    </row>
    <row r="6" spans="1:3" x14ac:dyDescent="0.15">
      <c r="B6" t="s">
        <v>51</v>
      </c>
      <c r="C6" s="3" t="s">
        <v>15</v>
      </c>
    </row>
    <row r="7" spans="1:3" x14ac:dyDescent="0.15">
      <c r="B7" t="s">
        <v>52</v>
      </c>
      <c r="C7" s="3" t="s">
        <v>16</v>
      </c>
    </row>
    <row r="8" spans="1:3" x14ac:dyDescent="0.15">
      <c r="B8" t="s">
        <v>53</v>
      </c>
      <c r="C8" s="3" t="s">
        <v>67</v>
      </c>
    </row>
    <row r="9" spans="1:3" x14ac:dyDescent="0.15">
      <c r="B9" t="s">
        <v>54</v>
      </c>
      <c r="C9" s="3" t="s">
        <v>19</v>
      </c>
    </row>
    <row r="10" spans="1:3" x14ac:dyDescent="0.15">
      <c r="B10" t="s">
        <v>55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D1E91-BBDC-4EFD-9639-B9710E1EB73F}">
  <dimension ref="A1"/>
  <sheetViews>
    <sheetView tabSelected="1" topLeftCell="A6" workbookViewId="0">
      <selection activeCell="N16" sqref="N16"/>
    </sheetView>
  </sheetViews>
  <sheetFormatPr defaultRowHeight="13.5" x14ac:dyDescent="0.15"/>
  <sheetData/>
  <phoneticPr fontId="4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43"/>
  <sheetViews>
    <sheetView topLeftCell="A7" zoomScale="85" zoomScaleNormal="85" workbookViewId="0">
      <selection activeCell="B57" sqref="B57"/>
    </sheetView>
  </sheetViews>
  <sheetFormatPr defaultColWidth="9" defaultRowHeight="18" customHeight="1" x14ac:dyDescent="0.15"/>
  <cols>
    <col min="1" max="1" width="24.625" style="5" customWidth="1"/>
    <col min="2" max="2" width="16.625" style="5" customWidth="1"/>
    <col min="3" max="4" width="30.625" style="5" customWidth="1"/>
    <col min="5" max="5" width="8.625" style="7" customWidth="1"/>
    <col min="6" max="6" width="5.625" style="7" customWidth="1"/>
    <col min="7" max="7" width="4.75" style="5" bestFit="1" customWidth="1"/>
    <col min="8" max="8" width="8.625" style="7" customWidth="1"/>
    <col min="9" max="9" width="5.625" style="8" customWidth="1"/>
    <col min="10" max="11" width="8.625" style="7" customWidth="1"/>
    <col min="12" max="13" width="3.625" style="5" customWidth="1"/>
    <col min="14" max="14" width="57" style="5" bestFit="1" customWidth="1"/>
    <col min="15" max="16384" width="9" style="5"/>
  </cols>
  <sheetData>
    <row r="1" spans="1:14" ht="18" customHeight="1" x14ac:dyDescent="0.15">
      <c r="A1" s="9" t="s">
        <v>7</v>
      </c>
      <c r="B1" s="9" t="s">
        <v>8</v>
      </c>
      <c r="C1" s="9" t="s">
        <v>21</v>
      </c>
      <c r="D1" s="9" t="s">
        <v>9</v>
      </c>
      <c r="E1" s="10" t="s">
        <v>22</v>
      </c>
      <c r="F1" s="70" t="s">
        <v>10</v>
      </c>
      <c r="G1" s="70"/>
      <c r="H1" s="11" t="s">
        <v>12</v>
      </c>
      <c r="I1" s="12" t="s">
        <v>23</v>
      </c>
      <c r="J1" s="11" t="s">
        <v>20</v>
      </c>
      <c r="K1" s="11" t="s">
        <v>11</v>
      </c>
      <c r="M1" s="26"/>
      <c r="N1" s="5" t="s">
        <v>28</v>
      </c>
    </row>
    <row r="2" spans="1:14" ht="18" customHeight="1" x14ac:dyDescent="0.15">
      <c r="A2" s="13" t="s">
        <v>45</v>
      </c>
      <c r="B2" s="13" t="s">
        <v>46</v>
      </c>
      <c r="C2" s="19" t="s">
        <v>56</v>
      </c>
      <c r="D2" s="19"/>
      <c r="E2" s="20">
        <v>440000</v>
      </c>
      <c r="F2" s="21">
        <v>1</v>
      </c>
      <c r="G2" s="22" t="s">
        <v>57</v>
      </c>
      <c r="H2" s="23">
        <f>IF(F2="","",E2*F2)</f>
        <v>440000</v>
      </c>
      <c r="I2" s="24">
        <v>0.1</v>
      </c>
      <c r="J2" s="23">
        <f>IF(H2="","",H2-K2)</f>
        <v>40000</v>
      </c>
      <c r="K2" s="23">
        <f>IF(H2="","",INT(H2/(1+I2)))</f>
        <v>400000</v>
      </c>
      <c r="M2" s="25"/>
      <c r="N2" s="5" t="s">
        <v>29</v>
      </c>
    </row>
    <row r="3" spans="1:14" ht="18" customHeight="1" x14ac:dyDescent="0.15">
      <c r="A3" s="13" t="s">
        <v>45</v>
      </c>
      <c r="B3" s="13" t="s">
        <v>47</v>
      </c>
      <c r="C3" s="19"/>
      <c r="D3" s="19"/>
      <c r="E3" s="20"/>
      <c r="F3" s="21"/>
      <c r="G3" s="22"/>
      <c r="H3" s="23"/>
      <c r="I3" s="24"/>
      <c r="J3" s="23"/>
      <c r="K3" s="23"/>
      <c r="M3" s="27"/>
      <c r="N3" s="5" t="s">
        <v>30</v>
      </c>
    </row>
    <row r="4" spans="1:14" s="4" customFormat="1" ht="18" customHeight="1" x14ac:dyDescent="0.15">
      <c r="A4" s="13" t="s">
        <v>48</v>
      </c>
      <c r="B4" s="13" t="s">
        <v>49</v>
      </c>
      <c r="C4" s="19" t="s">
        <v>71</v>
      </c>
      <c r="D4" s="19"/>
      <c r="E4" s="20">
        <v>330000</v>
      </c>
      <c r="F4" s="21">
        <v>1</v>
      </c>
      <c r="G4" s="22" t="s">
        <v>17</v>
      </c>
      <c r="H4" s="23">
        <f t="shared" ref="H4:H8" si="0">IF(F4="","",E4*F4)</f>
        <v>330000</v>
      </c>
      <c r="I4" s="24">
        <v>0.1</v>
      </c>
      <c r="J4" s="23">
        <f t="shared" ref="J4:J8" si="1">IF(H4="","",H4-K4)</f>
        <v>30000</v>
      </c>
      <c r="K4" s="23">
        <f t="shared" ref="K4:K8" si="2">IF(H4="","",INT(H4/(1+I4)))</f>
        <v>300000</v>
      </c>
    </row>
    <row r="5" spans="1:14" ht="18" customHeight="1" x14ac:dyDescent="0.15">
      <c r="A5" s="13" t="s">
        <v>48</v>
      </c>
      <c r="B5" s="13" t="s">
        <v>49</v>
      </c>
      <c r="C5" s="19" t="s">
        <v>59</v>
      </c>
      <c r="D5" s="19"/>
      <c r="E5" s="20">
        <v>220000</v>
      </c>
      <c r="F5" s="21">
        <v>1</v>
      </c>
      <c r="G5" s="22" t="s">
        <v>17</v>
      </c>
      <c r="H5" s="23">
        <f t="shared" si="0"/>
        <v>220000</v>
      </c>
      <c r="I5" s="24">
        <v>0.1</v>
      </c>
      <c r="J5" s="23">
        <f t="shared" si="1"/>
        <v>20000</v>
      </c>
      <c r="K5" s="23">
        <f t="shared" si="2"/>
        <v>200000</v>
      </c>
      <c r="L5" s="6"/>
      <c r="N5" s="7"/>
    </row>
    <row r="6" spans="1:14" ht="18" customHeight="1" x14ac:dyDescent="0.15">
      <c r="A6" s="13" t="s">
        <v>48</v>
      </c>
      <c r="B6" s="13" t="s">
        <v>49</v>
      </c>
      <c r="C6" s="19" t="s">
        <v>60</v>
      </c>
      <c r="D6" s="19"/>
      <c r="E6" s="20">
        <v>220000</v>
      </c>
      <c r="F6" s="21">
        <v>1</v>
      </c>
      <c r="G6" s="22" t="s">
        <v>17</v>
      </c>
      <c r="H6" s="23">
        <f t="shared" ref="H6" si="3">IF(F6="","",E6*F6)</f>
        <v>220000</v>
      </c>
      <c r="I6" s="24">
        <v>0.1</v>
      </c>
      <c r="J6" s="23">
        <f t="shared" ref="J6" si="4">IF(H6="","",H6-K6)</f>
        <v>20000</v>
      </c>
      <c r="K6" s="23">
        <f t="shared" ref="K6" si="5">IF(H6="","",INT(H6/(1+I6)))</f>
        <v>200000</v>
      </c>
      <c r="L6" s="6"/>
    </row>
    <row r="7" spans="1:14" ht="18" customHeight="1" x14ac:dyDescent="0.15">
      <c r="A7" s="13" t="s">
        <v>48</v>
      </c>
      <c r="B7" s="13" t="s">
        <v>49</v>
      </c>
      <c r="C7" s="19" t="s">
        <v>58</v>
      </c>
      <c r="D7" s="19"/>
      <c r="E7" s="20">
        <v>33000</v>
      </c>
      <c r="F7" s="21">
        <v>1</v>
      </c>
      <c r="G7" s="22" t="s">
        <v>17</v>
      </c>
      <c r="H7" s="23">
        <f t="shared" si="0"/>
        <v>33000</v>
      </c>
      <c r="I7" s="24">
        <v>0.1</v>
      </c>
      <c r="J7" s="23">
        <f t="shared" si="1"/>
        <v>3000</v>
      </c>
      <c r="K7" s="23">
        <f t="shared" si="2"/>
        <v>30000</v>
      </c>
      <c r="L7" s="6"/>
    </row>
    <row r="8" spans="1:14" ht="18" customHeight="1" x14ac:dyDescent="0.15">
      <c r="A8" s="13" t="s">
        <v>48</v>
      </c>
      <c r="B8" s="13" t="s">
        <v>49</v>
      </c>
      <c r="C8" s="19"/>
      <c r="D8" s="19"/>
      <c r="E8" s="20"/>
      <c r="F8" s="21"/>
      <c r="G8" s="22"/>
      <c r="H8" s="23" t="str">
        <f t="shared" si="0"/>
        <v/>
      </c>
      <c r="I8" s="24"/>
      <c r="J8" s="23" t="str">
        <f t="shared" si="1"/>
        <v/>
      </c>
      <c r="K8" s="23" t="str">
        <f t="shared" si="2"/>
        <v/>
      </c>
      <c r="L8" s="6"/>
    </row>
    <row r="9" spans="1:14" ht="18" customHeight="1" x14ac:dyDescent="0.15">
      <c r="A9" s="13" t="s">
        <v>48</v>
      </c>
      <c r="B9" s="13" t="s">
        <v>50</v>
      </c>
      <c r="C9" s="19" t="s">
        <v>61</v>
      </c>
      <c r="D9" s="19"/>
      <c r="E9" s="20">
        <v>110000</v>
      </c>
      <c r="F9" s="21">
        <v>1</v>
      </c>
      <c r="G9" s="22" t="s">
        <v>18</v>
      </c>
      <c r="H9" s="23">
        <f t="shared" ref="H9:H13" si="6">IF(F9="","",E9*F9)</f>
        <v>110000</v>
      </c>
      <c r="I9" s="24">
        <v>0.1</v>
      </c>
      <c r="J9" s="23">
        <f t="shared" ref="J9:J13" si="7">IF(H9="","",H9-K9)</f>
        <v>10000</v>
      </c>
      <c r="K9" s="23">
        <f t="shared" ref="K9:K13" si="8">IF(H9="","",INT(H9/(1+I9)))</f>
        <v>100000</v>
      </c>
      <c r="L9" s="6"/>
    </row>
    <row r="10" spans="1:14" ht="18" customHeight="1" x14ac:dyDescent="0.15">
      <c r="A10" s="13" t="s">
        <v>48</v>
      </c>
      <c r="B10" s="13" t="s">
        <v>50</v>
      </c>
      <c r="C10" s="19" t="s">
        <v>62</v>
      </c>
      <c r="D10" s="19"/>
      <c r="E10" s="20">
        <v>55000</v>
      </c>
      <c r="F10" s="21">
        <v>1</v>
      </c>
      <c r="G10" s="22" t="s">
        <v>18</v>
      </c>
      <c r="H10" s="23">
        <f t="shared" ref="H10" si="9">IF(F10="","",E10*F10)</f>
        <v>55000</v>
      </c>
      <c r="I10" s="24">
        <v>0.1</v>
      </c>
      <c r="J10" s="23">
        <f t="shared" ref="J10" si="10">IF(H10="","",H10-K10)</f>
        <v>5000</v>
      </c>
      <c r="K10" s="23">
        <f t="shared" ref="K10" si="11">IF(H10="","",INT(H10/(1+I10)))</f>
        <v>50000</v>
      </c>
      <c r="L10" s="6"/>
    </row>
    <row r="11" spans="1:14" ht="18" customHeight="1" x14ac:dyDescent="0.15">
      <c r="A11" s="13" t="s">
        <v>48</v>
      </c>
      <c r="B11" s="13" t="s">
        <v>50</v>
      </c>
      <c r="C11" s="19"/>
      <c r="D11" s="19"/>
      <c r="E11" s="20"/>
      <c r="F11" s="21"/>
      <c r="G11" s="22"/>
      <c r="H11" s="23" t="str">
        <f t="shared" si="6"/>
        <v/>
      </c>
      <c r="I11" s="24"/>
      <c r="J11" s="23" t="str">
        <f t="shared" si="7"/>
        <v/>
      </c>
      <c r="K11" s="23" t="str">
        <f t="shared" si="8"/>
        <v/>
      </c>
      <c r="L11" s="6"/>
    </row>
    <row r="12" spans="1:14" ht="18" customHeight="1" x14ac:dyDescent="0.15">
      <c r="A12" s="13" t="s">
        <v>48</v>
      </c>
      <c r="B12" s="13" t="s">
        <v>50</v>
      </c>
      <c r="C12" s="19"/>
      <c r="D12" s="19"/>
      <c r="E12" s="20"/>
      <c r="F12" s="21"/>
      <c r="G12" s="22"/>
      <c r="H12" s="23" t="str">
        <f t="shared" ref="H12" si="12">IF(F12="","",E12*F12)</f>
        <v/>
      </c>
      <c r="I12" s="24"/>
      <c r="J12" s="23" t="str">
        <f t="shared" ref="J12" si="13">IF(H12="","",H12-K12)</f>
        <v/>
      </c>
      <c r="K12" s="23" t="str">
        <f t="shared" ref="K12" si="14">IF(H12="","",INT(H12/(1+I12)))</f>
        <v/>
      </c>
      <c r="L12" s="6"/>
    </row>
    <row r="13" spans="1:14" ht="18" customHeight="1" x14ac:dyDescent="0.15">
      <c r="A13" s="13" t="s">
        <v>48</v>
      </c>
      <c r="B13" s="13" t="s">
        <v>50</v>
      </c>
      <c r="C13" s="19"/>
      <c r="D13" s="19"/>
      <c r="E13" s="20"/>
      <c r="F13" s="21"/>
      <c r="G13" s="22"/>
      <c r="H13" s="23" t="str">
        <f t="shared" si="6"/>
        <v/>
      </c>
      <c r="I13" s="24"/>
      <c r="J13" s="23" t="str">
        <f t="shared" si="7"/>
        <v/>
      </c>
      <c r="K13" s="23" t="str">
        <f t="shared" si="8"/>
        <v/>
      </c>
      <c r="L13" s="6"/>
    </row>
    <row r="14" spans="1:14" ht="18" customHeight="1" x14ac:dyDescent="0.15">
      <c r="A14" s="13" t="s">
        <v>48</v>
      </c>
      <c r="B14" s="13" t="s">
        <v>70</v>
      </c>
      <c r="C14" s="19" t="s">
        <v>64</v>
      </c>
      <c r="D14" s="19"/>
      <c r="E14" s="20">
        <v>110000</v>
      </c>
      <c r="F14" s="21">
        <v>1</v>
      </c>
      <c r="G14" s="22" t="s">
        <v>17</v>
      </c>
      <c r="H14" s="23">
        <f t="shared" ref="H14" si="15">IF(F14="","",E14*F14)</f>
        <v>110000</v>
      </c>
      <c r="I14" s="24">
        <v>0.1</v>
      </c>
      <c r="J14" s="23">
        <f t="shared" ref="J14" si="16">IF(H14="","",H14-K14)</f>
        <v>10000</v>
      </c>
      <c r="K14" s="23">
        <f t="shared" ref="K14" si="17">IF(H14="","",INT(H14/(1+I14)))</f>
        <v>100000</v>
      </c>
      <c r="L14" s="6"/>
    </row>
    <row r="15" spans="1:14" ht="18" customHeight="1" x14ac:dyDescent="0.15">
      <c r="A15" s="13" t="s">
        <v>48</v>
      </c>
      <c r="B15" s="13" t="s">
        <v>70</v>
      </c>
      <c r="C15" s="19" t="s">
        <v>63</v>
      </c>
      <c r="D15" s="19"/>
      <c r="E15" s="20">
        <v>220000</v>
      </c>
      <c r="F15" s="21">
        <v>1</v>
      </c>
      <c r="G15" s="22" t="s">
        <v>17</v>
      </c>
      <c r="H15" s="23">
        <f t="shared" ref="H15" si="18">IF(F15="","",E15*F15)</f>
        <v>220000</v>
      </c>
      <c r="I15" s="24">
        <v>0.1</v>
      </c>
      <c r="J15" s="23">
        <f t="shared" ref="J15" si="19">IF(H15="","",H15-K15)</f>
        <v>20000</v>
      </c>
      <c r="K15" s="23">
        <f t="shared" ref="K15" si="20">IF(H15="","",INT(H15/(1+I15)))</f>
        <v>200000</v>
      </c>
      <c r="L15" s="6"/>
    </row>
    <row r="16" spans="1:14" ht="18" customHeight="1" x14ac:dyDescent="0.15">
      <c r="A16" s="13" t="s">
        <v>48</v>
      </c>
      <c r="B16" s="13" t="s">
        <v>70</v>
      </c>
      <c r="C16" s="19"/>
      <c r="D16" s="19"/>
      <c r="E16" s="20"/>
      <c r="F16" s="21"/>
      <c r="G16" s="22"/>
      <c r="H16" s="23" t="str">
        <f t="shared" ref="H16:H17" si="21">IF(F16="","",E16*F16)</f>
        <v/>
      </c>
      <c r="I16" s="24"/>
      <c r="J16" s="23" t="str">
        <f t="shared" ref="J16:J17" si="22">IF(H16="","",H16-K16)</f>
        <v/>
      </c>
      <c r="K16" s="23" t="str">
        <f t="shared" ref="K16:K17" si="23">IF(H16="","",INT(H16/(1+I16)))</f>
        <v/>
      </c>
      <c r="L16" s="6"/>
    </row>
    <row r="17" spans="1:12" ht="18" customHeight="1" x14ac:dyDescent="0.15">
      <c r="A17" s="13" t="s">
        <v>48</v>
      </c>
      <c r="B17" s="13" t="s">
        <v>70</v>
      </c>
      <c r="C17" s="19"/>
      <c r="D17" s="19"/>
      <c r="E17" s="20"/>
      <c r="F17" s="21"/>
      <c r="G17" s="22"/>
      <c r="H17" s="23" t="str">
        <f t="shared" si="21"/>
        <v/>
      </c>
      <c r="I17" s="24"/>
      <c r="J17" s="23" t="str">
        <f t="shared" si="22"/>
        <v/>
      </c>
      <c r="K17" s="23" t="str">
        <f t="shared" si="23"/>
        <v/>
      </c>
      <c r="L17" s="6"/>
    </row>
    <row r="18" spans="1:12" ht="18" customHeight="1" x14ac:dyDescent="0.15">
      <c r="A18" s="13" t="s">
        <v>48</v>
      </c>
      <c r="B18" s="13" t="s">
        <v>70</v>
      </c>
      <c r="C18" s="19"/>
      <c r="D18" s="19"/>
      <c r="E18" s="20"/>
      <c r="F18" s="21"/>
      <c r="G18" s="22"/>
      <c r="H18" s="23" t="str">
        <f t="shared" ref="H18:H19" si="24">IF(F18="","",E18*F18)</f>
        <v/>
      </c>
      <c r="I18" s="24"/>
      <c r="J18" s="23" t="str">
        <f t="shared" ref="J18:J28" si="25">IF(H18="","",H18-K18)</f>
        <v/>
      </c>
      <c r="K18" s="23" t="str">
        <f t="shared" ref="K18:K38" si="26">IF(H18="","",INT(H18/(1+I18)))</f>
        <v/>
      </c>
      <c r="L18" s="6"/>
    </row>
    <row r="19" spans="1:12" ht="18" customHeight="1" x14ac:dyDescent="0.15">
      <c r="A19" s="13" t="s">
        <v>48</v>
      </c>
      <c r="B19" s="13" t="s">
        <v>51</v>
      </c>
      <c r="C19" s="19" t="s">
        <v>65</v>
      </c>
      <c r="D19" s="19"/>
      <c r="E19" s="20">
        <v>330000</v>
      </c>
      <c r="F19" s="21">
        <v>1</v>
      </c>
      <c r="G19" s="22" t="s">
        <v>17</v>
      </c>
      <c r="H19" s="23">
        <f t="shared" si="24"/>
        <v>330000</v>
      </c>
      <c r="I19" s="24">
        <v>0.1</v>
      </c>
      <c r="J19" s="23">
        <f t="shared" si="25"/>
        <v>30000</v>
      </c>
      <c r="K19" s="23">
        <f t="shared" si="26"/>
        <v>300000</v>
      </c>
      <c r="L19" s="6"/>
    </row>
    <row r="20" spans="1:12" ht="18" customHeight="1" x14ac:dyDescent="0.15">
      <c r="A20" s="13" t="s">
        <v>48</v>
      </c>
      <c r="B20" s="13" t="s">
        <v>51</v>
      </c>
      <c r="C20" s="19"/>
      <c r="D20" s="19"/>
      <c r="E20" s="20"/>
      <c r="F20" s="21"/>
      <c r="G20" s="22"/>
      <c r="H20" s="23" t="str">
        <f t="shared" ref="H20" si="27">IF(F20="","",E20*F20)</f>
        <v/>
      </c>
      <c r="I20" s="24"/>
      <c r="J20" s="23" t="str">
        <f t="shared" si="25"/>
        <v/>
      </c>
      <c r="K20" s="23" t="str">
        <f t="shared" si="26"/>
        <v/>
      </c>
      <c r="L20" s="6"/>
    </row>
    <row r="21" spans="1:12" ht="18" customHeight="1" x14ac:dyDescent="0.15">
      <c r="A21" s="13" t="s">
        <v>48</v>
      </c>
      <c r="B21" s="13" t="s">
        <v>51</v>
      </c>
      <c r="C21" s="19"/>
      <c r="D21" s="19"/>
      <c r="E21" s="20"/>
      <c r="F21" s="21"/>
      <c r="G21" s="22"/>
      <c r="H21" s="23" t="str">
        <f t="shared" ref="H21:H38" si="28">IF(F21="","",E21*F21)</f>
        <v/>
      </c>
      <c r="I21" s="24"/>
      <c r="J21" s="23" t="str">
        <f t="shared" si="25"/>
        <v/>
      </c>
      <c r="K21" s="23" t="str">
        <f t="shared" si="26"/>
        <v/>
      </c>
      <c r="L21" s="6"/>
    </row>
    <row r="22" spans="1:12" ht="18" customHeight="1" x14ac:dyDescent="0.15">
      <c r="A22" s="13" t="s">
        <v>48</v>
      </c>
      <c r="B22" s="13" t="s">
        <v>51</v>
      </c>
      <c r="C22" s="19"/>
      <c r="D22" s="19"/>
      <c r="E22" s="20"/>
      <c r="F22" s="21"/>
      <c r="G22" s="22"/>
      <c r="H22" s="23" t="str">
        <f t="shared" si="28"/>
        <v/>
      </c>
      <c r="I22" s="24"/>
      <c r="J22" s="23" t="str">
        <f t="shared" si="25"/>
        <v/>
      </c>
      <c r="K22" s="23" t="str">
        <f t="shared" si="26"/>
        <v/>
      </c>
      <c r="L22" s="6"/>
    </row>
    <row r="23" spans="1:12" ht="18" customHeight="1" x14ac:dyDescent="0.15">
      <c r="A23" s="13" t="s">
        <v>48</v>
      </c>
      <c r="B23" s="13" t="s">
        <v>51</v>
      </c>
      <c r="C23" s="19"/>
      <c r="D23" s="19"/>
      <c r="E23" s="20"/>
      <c r="F23" s="21"/>
      <c r="G23" s="22"/>
      <c r="H23" s="23" t="str">
        <f t="shared" si="28"/>
        <v/>
      </c>
      <c r="I23" s="24"/>
      <c r="J23" s="23" t="str">
        <f t="shared" si="25"/>
        <v/>
      </c>
      <c r="K23" s="23" t="str">
        <f t="shared" si="26"/>
        <v/>
      </c>
      <c r="L23" s="6"/>
    </row>
    <row r="24" spans="1:12" ht="18" customHeight="1" x14ac:dyDescent="0.15">
      <c r="A24" s="13" t="s">
        <v>48</v>
      </c>
      <c r="B24" s="13" t="s">
        <v>52</v>
      </c>
      <c r="C24" s="19"/>
      <c r="D24" s="19"/>
      <c r="E24" s="20"/>
      <c r="F24" s="21"/>
      <c r="G24" s="22"/>
      <c r="H24" s="23" t="str">
        <f t="shared" si="28"/>
        <v/>
      </c>
      <c r="I24" s="24"/>
      <c r="J24" s="23" t="str">
        <f t="shared" si="25"/>
        <v/>
      </c>
      <c r="K24" s="23" t="str">
        <f t="shared" si="26"/>
        <v/>
      </c>
      <c r="L24" s="6"/>
    </row>
    <row r="25" spans="1:12" ht="18" customHeight="1" x14ac:dyDescent="0.15">
      <c r="A25" s="13" t="s">
        <v>48</v>
      </c>
      <c r="B25" s="13" t="s">
        <v>52</v>
      </c>
      <c r="C25" s="19"/>
      <c r="D25" s="19"/>
      <c r="E25" s="20"/>
      <c r="F25" s="21"/>
      <c r="G25" s="22"/>
      <c r="H25" s="23" t="str">
        <f t="shared" si="28"/>
        <v/>
      </c>
      <c r="I25" s="24"/>
      <c r="J25" s="23" t="str">
        <f t="shared" si="25"/>
        <v/>
      </c>
      <c r="K25" s="23" t="str">
        <f t="shared" si="26"/>
        <v/>
      </c>
      <c r="L25" s="6"/>
    </row>
    <row r="26" spans="1:12" ht="18" customHeight="1" x14ac:dyDescent="0.15">
      <c r="A26" s="13" t="s">
        <v>48</v>
      </c>
      <c r="B26" s="13" t="s">
        <v>52</v>
      </c>
      <c r="C26" s="19"/>
      <c r="D26" s="19"/>
      <c r="E26" s="20"/>
      <c r="F26" s="21"/>
      <c r="G26" s="22"/>
      <c r="H26" s="23" t="str">
        <f t="shared" si="28"/>
        <v/>
      </c>
      <c r="I26" s="24"/>
      <c r="J26" s="23" t="str">
        <f t="shared" si="25"/>
        <v/>
      </c>
      <c r="K26" s="23" t="str">
        <f t="shared" si="26"/>
        <v/>
      </c>
      <c r="L26" s="6"/>
    </row>
    <row r="27" spans="1:12" ht="18" customHeight="1" x14ac:dyDescent="0.15">
      <c r="A27" s="13" t="s">
        <v>48</v>
      </c>
      <c r="B27" s="13" t="s">
        <v>52</v>
      </c>
      <c r="C27" s="19"/>
      <c r="D27" s="19"/>
      <c r="E27" s="20"/>
      <c r="F27" s="21"/>
      <c r="G27" s="22"/>
      <c r="H27" s="23" t="str">
        <f t="shared" si="28"/>
        <v/>
      </c>
      <c r="I27" s="24"/>
      <c r="J27" s="23" t="str">
        <f t="shared" si="25"/>
        <v/>
      </c>
      <c r="K27" s="23" t="str">
        <f t="shared" si="26"/>
        <v/>
      </c>
      <c r="L27" s="6"/>
    </row>
    <row r="28" spans="1:12" ht="18" customHeight="1" x14ac:dyDescent="0.15">
      <c r="A28" s="13" t="s">
        <v>48</v>
      </c>
      <c r="B28" s="13" t="s">
        <v>52</v>
      </c>
      <c r="C28" s="19"/>
      <c r="D28" s="19"/>
      <c r="E28" s="20"/>
      <c r="F28" s="21"/>
      <c r="G28" s="22"/>
      <c r="H28" s="23" t="str">
        <f t="shared" si="28"/>
        <v/>
      </c>
      <c r="I28" s="24"/>
      <c r="J28" s="23" t="str">
        <f t="shared" si="25"/>
        <v/>
      </c>
      <c r="K28" s="23" t="str">
        <f t="shared" si="26"/>
        <v/>
      </c>
      <c r="L28" s="6"/>
    </row>
    <row r="29" spans="1:12" ht="18" customHeight="1" x14ac:dyDescent="0.15">
      <c r="A29" s="13" t="s">
        <v>48</v>
      </c>
      <c r="B29" s="13" t="s">
        <v>53</v>
      </c>
      <c r="C29" s="19" t="s">
        <v>68</v>
      </c>
      <c r="D29" s="19"/>
      <c r="E29" s="20">
        <v>55000</v>
      </c>
      <c r="F29" s="21">
        <v>1</v>
      </c>
      <c r="G29" s="22" t="s">
        <v>67</v>
      </c>
      <c r="H29" s="23">
        <f t="shared" ref="H29" si="29">IF(F29="","",E29*F29)</f>
        <v>55000</v>
      </c>
      <c r="I29" s="24">
        <v>0.1</v>
      </c>
      <c r="J29" s="23">
        <f t="shared" ref="J29" si="30">IF(H29="","",H29-K29)</f>
        <v>5000</v>
      </c>
      <c r="K29" s="23">
        <f t="shared" ref="K29" si="31">IF(H29="","",INT(H29/(1+I29)))</f>
        <v>50000</v>
      </c>
      <c r="L29" s="6"/>
    </row>
    <row r="30" spans="1:12" ht="18" customHeight="1" x14ac:dyDescent="0.15">
      <c r="A30" s="13" t="s">
        <v>48</v>
      </c>
      <c r="B30" s="13" t="s">
        <v>53</v>
      </c>
      <c r="C30" s="19" t="s">
        <v>69</v>
      </c>
      <c r="D30" s="19"/>
      <c r="E30" s="20">
        <v>44000</v>
      </c>
      <c r="F30" s="21">
        <v>1</v>
      </c>
      <c r="G30" s="22" t="s">
        <v>67</v>
      </c>
      <c r="H30" s="23">
        <f t="shared" ref="H30" si="32">IF(F30="","",E30*F30)</f>
        <v>44000</v>
      </c>
      <c r="I30" s="24">
        <v>0.1</v>
      </c>
      <c r="J30" s="23">
        <f t="shared" ref="J30" si="33">IF(H30="","",H30-K30)</f>
        <v>4000</v>
      </c>
      <c r="K30" s="23">
        <f t="shared" si="26"/>
        <v>40000</v>
      </c>
      <c r="L30" s="6"/>
    </row>
    <row r="31" spans="1:12" ht="18" customHeight="1" x14ac:dyDescent="0.15">
      <c r="A31" s="13" t="s">
        <v>48</v>
      </c>
      <c r="B31" s="13" t="s">
        <v>53</v>
      </c>
      <c r="C31" s="19"/>
      <c r="D31" s="19"/>
      <c r="E31" s="20"/>
      <c r="F31" s="21"/>
      <c r="G31" s="22"/>
      <c r="H31" s="23" t="str">
        <f t="shared" si="28"/>
        <v/>
      </c>
      <c r="I31" s="24"/>
      <c r="J31" s="23" t="str">
        <f t="shared" ref="J31:J38" si="34">IF(H31="","",H31-K31)</f>
        <v/>
      </c>
      <c r="K31" s="23" t="str">
        <f t="shared" si="26"/>
        <v/>
      </c>
      <c r="L31" s="6"/>
    </row>
    <row r="32" spans="1:12" ht="18" customHeight="1" x14ac:dyDescent="0.15">
      <c r="A32" s="13" t="s">
        <v>48</v>
      </c>
      <c r="B32" s="13" t="s">
        <v>53</v>
      </c>
      <c r="C32" s="19"/>
      <c r="D32" s="19"/>
      <c r="E32" s="20"/>
      <c r="F32" s="21"/>
      <c r="G32" s="22"/>
      <c r="H32" s="23" t="str">
        <f t="shared" si="28"/>
        <v/>
      </c>
      <c r="I32" s="24"/>
      <c r="J32" s="23" t="str">
        <f t="shared" si="34"/>
        <v/>
      </c>
      <c r="K32" s="23" t="str">
        <f t="shared" si="26"/>
        <v/>
      </c>
      <c r="L32" s="6"/>
    </row>
    <row r="33" spans="1:12" ht="18" customHeight="1" x14ac:dyDescent="0.15">
      <c r="A33" s="13" t="s">
        <v>48</v>
      </c>
      <c r="B33" s="13" t="s">
        <v>53</v>
      </c>
      <c r="C33" s="19"/>
      <c r="D33" s="19"/>
      <c r="E33" s="20"/>
      <c r="F33" s="21"/>
      <c r="G33" s="22"/>
      <c r="H33" s="23" t="str">
        <f t="shared" si="28"/>
        <v/>
      </c>
      <c r="I33" s="24"/>
      <c r="J33" s="23" t="str">
        <f t="shared" si="34"/>
        <v/>
      </c>
      <c r="K33" s="23" t="str">
        <f t="shared" si="26"/>
        <v/>
      </c>
      <c r="L33" s="6"/>
    </row>
    <row r="34" spans="1:12" ht="18" customHeight="1" x14ac:dyDescent="0.15">
      <c r="A34" s="13" t="s">
        <v>48</v>
      </c>
      <c r="B34" s="13" t="s">
        <v>54</v>
      </c>
      <c r="C34" s="19" t="s">
        <v>66</v>
      </c>
      <c r="D34" s="19"/>
      <c r="E34" s="20">
        <v>33000</v>
      </c>
      <c r="F34" s="21">
        <v>1</v>
      </c>
      <c r="G34" s="22" t="s">
        <v>67</v>
      </c>
      <c r="H34" s="23">
        <f t="shared" ref="H34" si="35">IF(F34="","",E34*F34)</f>
        <v>33000</v>
      </c>
      <c r="I34" s="24">
        <v>0.1</v>
      </c>
      <c r="J34" s="23">
        <f t="shared" si="34"/>
        <v>3000</v>
      </c>
      <c r="K34" s="23">
        <f t="shared" ref="K34:K35" si="36">IF(H34="","",INT(H34/(1+I34)))</f>
        <v>30000</v>
      </c>
      <c r="L34" s="6"/>
    </row>
    <row r="35" spans="1:12" ht="18" customHeight="1" x14ac:dyDescent="0.15">
      <c r="A35" s="13" t="s">
        <v>48</v>
      </c>
      <c r="B35" s="13" t="s">
        <v>54</v>
      </c>
      <c r="C35" s="19"/>
      <c r="D35" s="19"/>
      <c r="E35" s="20"/>
      <c r="F35" s="21"/>
      <c r="G35" s="22"/>
      <c r="H35" s="23"/>
      <c r="I35" s="24"/>
      <c r="J35" s="23" t="str">
        <f t="shared" si="34"/>
        <v/>
      </c>
      <c r="K35" s="23" t="str">
        <f t="shared" si="36"/>
        <v/>
      </c>
      <c r="L35" s="6"/>
    </row>
    <row r="36" spans="1:12" ht="18" customHeight="1" x14ac:dyDescent="0.15">
      <c r="A36" s="13" t="s">
        <v>48</v>
      </c>
      <c r="B36" s="13" t="s">
        <v>54</v>
      </c>
      <c r="C36" s="19"/>
      <c r="D36" s="19"/>
      <c r="E36" s="20"/>
      <c r="F36" s="21"/>
      <c r="G36" s="22"/>
      <c r="H36" s="23" t="str">
        <f t="shared" si="28"/>
        <v/>
      </c>
      <c r="I36" s="24"/>
      <c r="J36" s="23" t="str">
        <f t="shared" si="34"/>
        <v/>
      </c>
      <c r="K36" s="23" t="str">
        <f t="shared" si="26"/>
        <v/>
      </c>
      <c r="L36" s="6"/>
    </row>
    <row r="37" spans="1:12" ht="18" customHeight="1" x14ac:dyDescent="0.15">
      <c r="A37" s="13" t="s">
        <v>48</v>
      </c>
      <c r="B37" s="13" t="s">
        <v>54</v>
      </c>
      <c r="C37" s="19"/>
      <c r="D37" s="19"/>
      <c r="E37" s="20"/>
      <c r="F37" s="21"/>
      <c r="G37" s="22"/>
      <c r="H37" s="23" t="str">
        <f t="shared" si="28"/>
        <v/>
      </c>
      <c r="I37" s="24"/>
      <c r="J37" s="23" t="str">
        <f t="shared" si="34"/>
        <v/>
      </c>
      <c r="K37" s="23" t="str">
        <f t="shared" si="26"/>
        <v/>
      </c>
      <c r="L37" s="6"/>
    </row>
    <row r="38" spans="1:12" ht="18" customHeight="1" x14ac:dyDescent="0.15">
      <c r="A38" s="13" t="s">
        <v>48</v>
      </c>
      <c r="B38" s="13" t="s">
        <v>54</v>
      </c>
      <c r="C38" s="19"/>
      <c r="D38" s="19"/>
      <c r="E38" s="20"/>
      <c r="F38" s="21"/>
      <c r="G38" s="22"/>
      <c r="H38" s="23" t="str">
        <f t="shared" si="28"/>
        <v/>
      </c>
      <c r="I38" s="24"/>
      <c r="J38" s="23" t="str">
        <f t="shared" si="34"/>
        <v/>
      </c>
      <c r="K38" s="23" t="str">
        <f t="shared" si="26"/>
        <v/>
      </c>
      <c r="L38" s="6"/>
    </row>
    <row r="39" spans="1:12" ht="18" customHeight="1" x14ac:dyDescent="0.15">
      <c r="A39" s="13" t="s">
        <v>48</v>
      </c>
      <c r="B39" s="13" t="s">
        <v>55</v>
      </c>
      <c r="C39" s="19"/>
      <c r="D39" s="19"/>
      <c r="E39" s="20"/>
      <c r="F39" s="21"/>
      <c r="G39" s="22"/>
      <c r="H39" s="23" t="str">
        <f t="shared" ref="H39:H43" si="37">IF(F39="","",E39*F39)</f>
        <v/>
      </c>
      <c r="I39" s="24"/>
      <c r="J39" s="23" t="str">
        <f t="shared" ref="J39:J43" si="38">IF(H39="","",H39-K39)</f>
        <v/>
      </c>
      <c r="K39" s="23" t="str">
        <f t="shared" ref="K39:K43" si="39">IF(H39="","",INT(H39/(1+I39)))</f>
        <v/>
      </c>
      <c r="L39" s="6"/>
    </row>
    <row r="40" spans="1:12" ht="18" customHeight="1" x14ac:dyDescent="0.15">
      <c r="A40" s="13" t="s">
        <v>48</v>
      </c>
      <c r="B40" s="13" t="s">
        <v>55</v>
      </c>
      <c r="C40" s="19"/>
      <c r="D40" s="19"/>
      <c r="E40" s="20"/>
      <c r="F40" s="21"/>
      <c r="G40" s="22"/>
      <c r="H40" s="23" t="str">
        <f t="shared" si="37"/>
        <v/>
      </c>
      <c r="I40" s="24"/>
      <c r="J40" s="23" t="str">
        <f t="shared" si="38"/>
        <v/>
      </c>
      <c r="K40" s="23" t="str">
        <f t="shared" si="39"/>
        <v/>
      </c>
      <c r="L40" s="6"/>
    </row>
    <row r="41" spans="1:12" ht="18" customHeight="1" x14ac:dyDescent="0.15">
      <c r="A41" s="13" t="s">
        <v>48</v>
      </c>
      <c r="B41" s="13" t="s">
        <v>55</v>
      </c>
      <c r="C41" s="19"/>
      <c r="D41" s="19"/>
      <c r="E41" s="20"/>
      <c r="F41" s="21"/>
      <c r="G41" s="22"/>
      <c r="H41" s="23" t="str">
        <f t="shared" si="37"/>
        <v/>
      </c>
      <c r="I41" s="24"/>
      <c r="J41" s="23" t="str">
        <f t="shared" si="38"/>
        <v/>
      </c>
      <c r="K41" s="23" t="str">
        <f t="shared" si="39"/>
        <v/>
      </c>
    </row>
    <row r="42" spans="1:12" ht="18" customHeight="1" x14ac:dyDescent="0.15">
      <c r="A42" s="13" t="s">
        <v>48</v>
      </c>
      <c r="B42" s="13" t="s">
        <v>55</v>
      </c>
      <c r="C42" s="19"/>
      <c r="D42" s="19"/>
      <c r="E42" s="20"/>
      <c r="F42" s="21"/>
      <c r="G42" s="22"/>
      <c r="H42" s="23" t="str">
        <f t="shared" si="37"/>
        <v/>
      </c>
      <c r="I42" s="24"/>
      <c r="J42" s="23" t="str">
        <f t="shared" si="38"/>
        <v/>
      </c>
      <c r="K42" s="23" t="str">
        <f t="shared" si="39"/>
        <v/>
      </c>
    </row>
    <row r="43" spans="1:12" ht="18" customHeight="1" x14ac:dyDescent="0.15">
      <c r="A43" s="13" t="s">
        <v>48</v>
      </c>
      <c r="B43" s="13" t="s">
        <v>55</v>
      </c>
      <c r="C43" s="19"/>
      <c r="D43" s="19"/>
      <c r="E43" s="20"/>
      <c r="F43" s="21"/>
      <c r="G43" s="22"/>
      <c r="H43" s="23" t="str">
        <f t="shared" si="37"/>
        <v/>
      </c>
      <c r="I43" s="24"/>
      <c r="J43" s="23" t="str">
        <f t="shared" si="38"/>
        <v/>
      </c>
      <c r="K43" s="23" t="str">
        <f t="shared" si="39"/>
        <v/>
      </c>
    </row>
  </sheetData>
  <mergeCells count="1">
    <mergeCell ref="F1:G1"/>
  </mergeCells>
  <phoneticPr fontId="4"/>
  <dataValidations count="1">
    <dataValidation type="list" allowBlank="1" showInputMessage="1" showErrorMessage="1" sqref="I2:I43" xr:uid="{00000000-0002-0000-0100-000000000000}">
      <formula1>"10%,0%"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master!$A$1:$A$2</xm:f>
          </x14:formula1>
          <xm:sqref>A2:A43</xm:sqref>
        </x14:dataValidation>
        <x14:dataValidation type="list" allowBlank="1" showInputMessage="1" showErrorMessage="1" xr:uid="{00000000-0002-0000-0100-000003000000}">
          <x14:formula1>
            <xm:f>master!$B$1:$B$10</xm:f>
          </x14:formula1>
          <xm:sqref>B2:B43</xm:sqref>
        </x14:dataValidation>
        <x14:dataValidation type="list" allowBlank="1" showInputMessage="1" showErrorMessage="1" xr:uid="{00000000-0002-0000-0100-000004000000}">
          <x14:formula1>
            <xm:f>master!$C$1:$C$9</xm:f>
          </x14:formula1>
          <xm:sqref>G2:G43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N55"/>
  <sheetViews>
    <sheetView zoomScaleNormal="100" workbookViewId="0">
      <selection activeCell="L49" sqref="L49"/>
    </sheetView>
  </sheetViews>
  <sheetFormatPr defaultColWidth="9" defaultRowHeight="14.1" customHeight="1" x14ac:dyDescent="0.15"/>
  <cols>
    <col min="1" max="1" width="12.625" style="5" customWidth="1"/>
    <col min="2" max="2" width="14.625" style="5" customWidth="1"/>
    <col min="3" max="3" width="20.625" style="5" customWidth="1"/>
    <col min="4" max="4" width="30.625" style="5" hidden="1" customWidth="1"/>
    <col min="5" max="5" width="8.625" style="7" customWidth="1"/>
    <col min="6" max="6" width="4.625" style="7" customWidth="1"/>
    <col min="7" max="7" width="4.75" style="5" bestFit="1" customWidth="1"/>
    <col min="8" max="8" width="10.625" style="7" customWidth="1"/>
    <col min="9" max="9" width="5.625" style="8" hidden="1" customWidth="1"/>
    <col min="10" max="10" width="8.625" style="7" customWidth="1"/>
    <col min="11" max="11" width="10.625" style="7" customWidth="1"/>
    <col min="12" max="16384" width="9" style="5"/>
  </cols>
  <sheetData>
    <row r="1" spans="1:14" ht="13.5" x14ac:dyDescent="0.15">
      <c r="A1" s="71" t="s">
        <v>31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4" ht="18" customHeight="1" x14ac:dyDescent="0.15">
      <c r="A2" s="73" t="s">
        <v>44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4" ht="18" customHeight="1" x14ac:dyDescent="0.15">
      <c r="A3" s="14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4" s="4" customFormat="1" ht="24" x14ac:dyDescent="0.15">
      <c r="A4" s="9" t="s">
        <v>7</v>
      </c>
      <c r="B4" s="9" t="s">
        <v>42</v>
      </c>
      <c r="C4" s="9" t="s">
        <v>21</v>
      </c>
      <c r="D4" s="9" t="s">
        <v>9</v>
      </c>
      <c r="E4" s="10" t="s">
        <v>22</v>
      </c>
      <c r="F4" s="70" t="s">
        <v>10</v>
      </c>
      <c r="G4" s="70"/>
      <c r="H4" s="11" t="s">
        <v>12</v>
      </c>
      <c r="I4" s="12" t="s">
        <v>23</v>
      </c>
      <c r="J4" s="11" t="s">
        <v>20</v>
      </c>
      <c r="K4" s="11" t="s">
        <v>11</v>
      </c>
    </row>
    <row r="5" spans="1:14" ht="15.95" customHeight="1" x14ac:dyDescent="0.15">
      <c r="A5" s="78" t="s">
        <v>82</v>
      </c>
      <c r="B5" s="63" t="s">
        <v>46</v>
      </c>
      <c r="C5" s="56" t="str">
        <f>IF(input!C2="","",input!C2)</f>
        <v>オートモーティブワールド小間費</v>
      </c>
      <c r="D5" s="57" t="str">
        <f>IF(input!D2="","",input!D2)</f>
        <v/>
      </c>
      <c r="E5" s="58">
        <f>IF(input!E2="","",input!E2)</f>
        <v>440000</v>
      </c>
      <c r="F5" s="59">
        <f>IF(input!F2="","",input!F2)</f>
        <v>1</v>
      </c>
      <c r="G5" s="60" t="str">
        <f>IF(input!G2="","",input!G2)</f>
        <v>小間</v>
      </c>
      <c r="H5" s="58">
        <f>IF(input!H2="","",input!H2)</f>
        <v>440000</v>
      </c>
      <c r="I5" s="61">
        <f>IF(input!I2="","",input!I2)</f>
        <v>0.1</v>
      </c>
      <c r="J5" s="58">
        <f>IF(input!J2="","",input!J2)</f>
        <v>40000</v>
      </c>
      <c r="K5" s="58">
        <f>IF(input!K2="","",input!K2)</f>
        <v>400000</v>
      </c>
      <c r="L5" s="6"/>
      <c r="N5" s="7"/>
    </row>
    <row r="6" spans="1:14" ht="15.95" customHeight="1" x14ac:dyDescent="0.15">
      <c r="A6" s="79"/>
      <c r="B6" s="63" t="s">
        <v>47</v>
      </c>
      <c r="C6" s="56" t="str">
        <f>IF(input!C3="","",input!C3)</f>
        <v/>
      </c>
      <c r="D6" s="57"/>
      <c r="E6" s="58" t="str">
        <f>IF(input!E3="","",input!E3)</f>
        <v/>
      </c>
      <c r="F6" s="59" t="str">
        <f>IF(input!F3="","",input!F3)</f>
        <v/>
      </c>
      <c r="G6" s="60" t="str">
        <f>IF(input!G3="","",input!G3)</f>
        <v/>
      </c>
      <c r="H6" s="58" t="str">
        <f>IF(input!H3="","",input!H3)</f>
        <v/>
      </c>
      <c r="I6" s="61"/>
      <c r="J6" s="58" t="str">
        <f>IF(input!J3="","",input!J3)</f>
        <v/>
      </c>
      <c r="K6" s="58" t="str">
        <f>IF(input!K3="","",input!K3)</f>
        <v/>
      </c>
      <c r="L6" s="6"/>
      <c r="N6" s="7"/>
    </row>
    <row r="7" spans="1:14" ht="15.95" customHeight="1" x14ac:dyDescent="0.15">
      <c r="A7" s="86" t="s">
        <v>48</v>
      </c>
      <c r="B7" s="75" t="s">
        <v>49</v>
      </c>
      <c r="C7" s="56" t="str">
        <f>IF(input!C4="","",input!C4)</f>
        <v>ブース装飾費</v>
      </c>
      <c r="D7" s="57" t="str">
        <f>IF(input!D4="","",input!D4)</f>
        <v/>
      </c>
      <c r="E7" s="58">
        <f>IF(input!E4="","",input!E4)</f>
        <v>330000</v>
      </c>
      <c r="F7" s="59">
        <f>IF(input!F4="","",input!F4)</f>
        <v>1</v>
      </c>
      <c r="G7" s="60" t="str">
        <f>IF(input!G4="","",input!G4)</f>
        <v>式</v>
      </c>
      <c r="H7" s="58">
        <f>IF(input!H4="","",input!H4)</f>
        <v>330000</v>
      </c>
      <c r="I7" s="61">
        <f>IF(input!I4="","",input!I4)</f>
        <v>0.1</v>
      </c>
      <c r="J7" s="58">
        <f>IF(input!J4="","",input!J4)</f>
        <v>30000</v>
      </c>
      <c r="K7" s="58">
        <f>IF(input!K4="","",input!K4)</f>
        <v>300000</v>
      </c>
      <c r="L7" s="6"/>
    </row>
    <row r="8" spans="1:14" ht="15.95" customHeight="1" x14ac:dyDescent="0.15">
      <c r="A8" s="86"/>
      <c r="B8" s="76"/>
      <c r="C8" s="56" t="str">
        <f>IF(input!C5="","",input!C5)</f>
        <v>施工費</v>
      </c>
      <c r="D8" s="57" t="str">
        <f>IF(input!D5="","",input!D5)</f>
        <v/>
      </c>
      <c r="E8" s="58">
        <f>IF(input!E5="","",input!E5)</f>
        <v>220000</v>
      </c>
      <c r="F8" s="59">
        <f>IF(input!F5="","",input!F5)</f>
        <v>1</v>
      </c>
      <c r="G8" s="60" t="str">
        <f>IF(input!G5="","",input!G5)</f>
        <v>式</v>
      </c>
      <c r="H8" s="58">
        <f>IF(input!H5="","",input!H5)</f>
        <v>220000</v>
      </c>
      <c r="I8" s="61">
        <f>IF(input!I5="","",input!I5)</f>
        <v>0.1</v>
      </c>
      <c r="J8" s="58">
        <f>IF(input!J5="","",input!J5)</f>
        <v>20000</v>
      </c>
      <c r="K8" s="58">
        <f>IF(input!K5="","",input!K5)</f>
        <v>200000</v>
      </c>
      <c r="L8" s="6"/>
    </row>
    <row r="9" spans="1:14" ht="15.95" customHeight="1" x14ac:dyDescent="0.15">
      <c r="A9" s="86"/>
      <c r="B9" s="76"/>
      <c r="C9" s="56" t="str">
        <f>IF(input!C6="","",input!C6)</f>
        <v>備品レンタル</v>
      </c>
      <c r="D9" s="57" t="str">
        <f>IF(input!D6="","",input!D6)</f>
        <v/>
      </c>
      <c r="E9" s="58">
        <f>IF(input!E6="","",input!E6)</f>
        <v>220000</v>
      </c>
      <c r="F9" s="59">
        <f>IF(input!F6="","",input!F6)</f>
        <v>1</v>
      </c>
      <c r="G9" s="60" t="str">
        <f>IF(input!G6="","",input!G6)</f>
        <v>式</v>
      </c>
      <c r="H9" s="58">
        <f>IF(input!H6="","",input!H6)</f>
        <v>220000</v>
      </c>
      <c r="I9" s="61">
        <f>IF(input!I6="","",input!I6)</f>
        <v>0.1</v>
      </c>
      <c r="J9" s="58">
        <f>IF(input!J6="","",input!J6)</f>
        <v>20000</v>
      </c>
      <c r="K9" s="58">
        <f>IF(input!K6="","",input!K6)</f>
        <v>200000</v>
      </c>
      <c r="L9" s="6"/>
    </row>
    <row r="10" spans="1:14" ht="15.95" customHeight="1" x14ac:dyDescent="0.15">
      <c r="A10" s="86"/>
      <c r="B10" s="76"/>
      <c r="C10" s="56" t="str">
        <f>IF(input!C7="","",input!C7)</f>
        <v>光熱費</v>
      </c>
      <c r="D10" s="57" t="str">
        <f>IF(input!D7="","",input!D7)</f>
        <v/>
      </c>
      <c r="E10" s="58">
        <f>IF(input!E7="","",input!E7)</f>
        <v>33000</v>
      </c>
      <c r="F10" s="59">
        <f>IF(input!F7="","",input!F7)</f>
        <v>1</v>
      </c>
      <c r="G10" s="60" t="str">
        <f>IF(input!G7="","",input!G7)</f>
        <v>式</v>
      </c>
      <c r="H10" s="58">
        <f>IF(input!H7="","",input!H7)</f>
        <v>33000</v>
      </c>
      <c r="I10" s="61">
        <f>IF(input!I7="","",input!I7)</f>
        <v>0.1</v>
      </c>
      <c r="J10" s="58">
        <f>IF(input!J7="","",input!J7)</f>
        <v>3000</v>
      </c>
      <c r="K10" s="58">
        <f>IF(input!K7="","",input!K7)</f>
        <v>30000</v>
      </c>
      <c r="L10" s="6"/>
    </row>
    <row r="11" spans="1:14" ht="15.95" customHeight="1" x14ac:dyDescent="0.15">
      <c r="A11" s="86"/>
      <c r="B11" s="76"/>
      <c r="C11" s="56" t="str">
        <f>IF(input!C8="","",input!C8)</f>
        <v/>
      </c>
      <c r="D11" s="57" t="str">
        <f>IF(input!D8="","",input!D8)</f>
        <v/>
      </c>
      <c r="E11" s="58" t="str">
        <f>IF(input!E8="","",input!E8)</f>
        <v/>
      </c>
      <c r="F11" s="59" t="str">
        <f>IF(input!F8="","",input!F8)</f>
        <v/>
      </c>
      <c r="G11" s="60" t="str">
        <f>IF(input!G8="","",input!G8)</f>
        <v/>
      </c>
      <c r="H11" s="58" t="str">
        <f>IF(input!H8="","",input!H8)</f>
        <v/>
      </c>
      <c r="I11" s="61" t="str">
        <f>IF(input!I8="","",input!I8)</f>
        <v/>
      </c>
      <c r="J11" s="58" t="str">
        <f>IF(input!J8="","",input!J8)</f>
        <v/>
      </c>
      <c r="K11" s="58" t="str">
        <f>IF(input!K8="","",input!K8)</f>
        <v/>
      </c>
      <c r="L11" s="6"/>
    </row>
    <row r="12" spans="1:14" ht="15.95" customHeight="1" x14ac:dyDescent="0.15">
      <c r="A12" s="86"/>
      <c r="B12" s="77" t="s">
        <v>50</v>
      </c>
      <c r="C12" s="56" t="str">
        <f>IF(input!C9="","",input!C9)</f>
        <v>展示物A</v>
      </c>
      <c r="D12" s="57" t="str">
        <f>IF(input!D9="","",input!D9)</f>
        <v/>
      </c>
      <c r="E12" s="58">
        <f>IF(input!E9="","",input!E9)</f>
        <v>110000</v>
      </c>
      <c r="F12" s="59">
        <f>IF(input!F9="","",input!F9)</f>
        <v>1</v>
      </c>
      <c r="G12" s="60" t="str">
        <f>IF(input!G9="","",input!G9)</f>
        <v>台</v>
      </c>
      <c r="H12" s="58">
        <f>IF(input!H9="","",input!H9)</f>
        <v>110000</v>
      </c>
      <c r="I12" s="61">
        <f>IF(input!I9="","",input!I9)</f>
        <v>0.1</v>
      </c>
      <c r="J12" s="58">
        <f>IF(input!J9="","",input!J9)</f>
        <v>10000</v>
      </c>
      <c r="K12" s="58">
        <f>IF(input!K9="","",input!K9)</f>
        <v>100000</v>
      </c>
      <c r="L12" s="6"/>
    </row>
    <row r="13" spans="1:14" ht="15.95" customHeight="1" x14ac:dyDescent="0.15">
      <c r="A13" s="86"/>
      <c r="B13" s="77"/>
      <c r="C13" s="56" t="str">
        <f>IF(input!C10="","",input!C10)</f>
        <v>展示物B</v>
      </c>
      <c r="D13" s="57" t="str">
        <f>IF(input!D10="","",input!D10)</f>
        <v/>
      </c>
      <c r="E13" s="58">
        <f>IF(input!E10="","",input!E10)</f>
        <v>55000</v>
      </c>
      <c r="F13" s="59">
        <f>IF(input!F10="","",input!F10)</f>
        <v>1</v>
      </c>
      <c r="G13" s="60" t="str">
        <f>IF(input!G10="","",input!G10)</f>
        <v>台</v>
      </c>
      <c r="H13" s="58">
        <f>IF(input!H10="","",input!H10)</f>
        <v>55000</v>
      </c>
      <c r="I13" s="61">
        <f>IF(input!I10="","",input!I10)</f>
        <v>0.1</v>
      </c>
      <c r="J13" s="58">
        <f>IF(input!J10="","",input!J10)</f>
        <v>5000</v>
      </c>
      <c r="K13" s="58">
        <f>IF(input!K10="","",input!K10)</f>
        <v>50000</v>
      </c>
      <c r="L13" s="6"/>
    </row>
    <row r="14" spans="1:14" ht="15.95" customHeight="1" x14ac:dyDescent="0.15">
      <c r="A14" s="86"/>
      <c r="B14" s="77"/>
      <c r="C14" s="56" t="str">
        <f>IF(input!C11="","",input!C11)</f>
        <v/>
      </c>
      <c r="D14" s="57" t="str">
        <f>IF(input!D11="","",input!D11)</f>
        <v/>
      </c>
      <c r="E14" s="58" t="str">
        <f>IF(input!E11="","",input!E11)</f>
        <v/>
      </c>
      <c r="F14" s="59" t="str">
        <f>IF(input!F11="","",input!F11)</f>
        <v/>
      </c>
      <c r="G14" s="60" t="str">
        <f>IF(input!G11="","",input!G11)</f>
        <v/>
      </c>
      <c r="H14" s="58" t="str">
        <f>IF(input!H11="","",input!H11)</f>
        <v/>
      </c>
      <c r="I14" s="61" t="str">
        <f>IF(input!I11="","",input!I11)</f>
        <v/>
      </c>
      <c r="J14" s="58" t="str">
        <f>IF(input!J11="","",input!J11)</f>
        <v/>
      </c>
      <c r="K14" s="58" t="str">
        <f>IF(input!K11="","",input!K11)</f>
        <v/>
      </c>
      <c r="L14" s="6"/>
    </row>
    <row r="15" spans="1:14" ht="15.95" customHeight="1" x14ac:dyDescent="0.15">
      <c r="A15" s="86"/>
      <c r="B15" s="77"/>
      <c r="C15" s="56" t="str">
        <f>IF(input!C12="","",input!C12)</f>
        <v/>
      </c>
      <c r="D15" s="57" t="str">
        <f>IF(input!D12="","",input!D12)</f>
        <v/>
      </c>
      <c r="E15" s="58" t="str">
        <f>IF(input!E12="","",input!E12)</f>
        <v/>
      </c>
      <c r="F15" s="59" t="str">
        <f>IF(input!F12="","",input!F12)</f>
        <v/>
      </c>
      <c r="G15" s="60" t="str">
        <f>IF(input!G12="","",input!G12)</f>
        <v/>
      </c>
      <c r="H15" s="58" t="str">
        <f>IF(input!H12="","",input!H12)</f>
        <v/>
      </c>
      <c r="I15" s="61" t="str">
        <f>IF(input!I12="","",input!I12)</f>
        <v/>
      </c>
      <c r="J15" s="58" t="str">
        <f>IF(input!J12="","",input!J12)</f>
        <v/>
      </c>
      <c r="K15" s="58" t="str">
        <f>IF(input!K12="","",input!K12)</f>
        <v/>
      </c>
      <c r="L15" s="6"/>
    </row>
    <row r="16" spans="1:14" ht="15.95" customHeight="1" x14ac:dyDescent="0.15">
      <c r="A16" s="86"/>
      <c r="B16" s="77"/>
      <c r="C16" s="56" t="str">
        <f>IF(input!C13="","",input!C13)</f>
        <v/>
      </c>
      <c r="D16" s="57" t="str">
        <f>IF(input!D13="","",input!D13)</f>
        <v/>
      </c>
      <c r="E16" s="58" t="str">
        <f>IF(input!E13="","",input!E13)</f>
        <v/>
      </c>
      <c r="F16" s="59" t="str">
        <f>IF(input!F13="","",input!F13)</f>
        <v/>
      </c>
      <c r="G16" s="60" t="str">
        <f>IF(input!G13="","",input!G13)</f>
        <v/>
      </c>
      <c r="H16" s="58" t="str">
        <f>IF(input!H13="","",input!H13)</f>
        <v/>
      </c>
      <c r="I16" s="61" t="str">
        <f>IF(input!I13="","",input!I13)</f>
        <v/>
      </c>
      <c r="J16" s="58" t="str">
        <f>IF(input!J13="","",input!J13)</f>
        <v/>
      </c>
      <c r="K16" s="58" t="str">
        <f>IF(input!K13="","",input!K13)</f>
        <v/>
      </c>
      <c r="L16" s="6"/>
    </row>
    <row r="17" spans="1:12" ht="15.95" customHeight="1" x14ac:dyDescent="0.15">
      <c r="A17" s="86"/>
      <c r="B17" s="77" t="s">
        <v>70</v>
      </c>
      <c r="C17" s="56" t="str">
        <f>IF(input!C14="","",input!C14)</f>
        <v>チラシ</v>
      </c>
      <c r="D17" s="57" t="str">
        <f>IF(input!D14="","",input!D14)</f>
        <v/>
      </c>
      <c r="E17" s="58">
        <f>IF(input!E14="","",input!E14)</f>
        <v>110000</v>
      </c>
      <c r="F17" s="59">
        <f>IF(input!F14="","",input!F14)</f>
        <v>1</v>
      </c>
      <c r="G17" s="60" t="str">
        <f>IF(input!G14="","",input!G14)</f>
        <v>式</v>
      </c>
      <c r="H17" s="58">
        <f>IF(input!H14="","",input!H14)</f>
        <v>110000</v>
      </c>
      <c r="I17" s="61">
        <f>IF(input!I14="","",input!I14)</f>
        <v>0.1</v>
      </c>
      <c r="J17" s="58">
        <f>IF(input!J14="","",input!J14)</f>
        <v>10000</v>
      </c>
      <c r="K17" s="58">
        <f>IF(input!K14="","",input!K14)</f>
        <v>100000</v>
      </c>
      <c r="L17" s="6"/>
    </row>
    <row r="18" spans="1:12" ht="15.95" customHeight="1" x14ac:dyDescent="0.15">
      <c r="A18" s="86"/>
      <c r="B18" s="77"/>
      <c r="C18" s="56" t="str">
        <f>IF(input!C15="","",input!C15)</f>
        <v>パンフレット</v>
      </c>
      <c r="D18" s="57" t="str">
        <f>IF(input!D15="","",input!D15)</f>
        <v/>
      </c>
      <c r="E18" s="58">
        <f>IF(input!E15="","",input!E15)</f>
        <v>220000</v>
      </c>
      <c r="F18" s="59">
        <f>IF(input!F15="","",input!F15)</f>
        <v>1</v>
      </c>
      <c r="G18" s="60" t="str">
        <f>IF(input!G15="","",input!G15)</f>
        <v>式</v>
      </c>
      <c r="H18" s="58">
        <f>IF(input!H15="","",input!H15)</f>
        <v>220000</v>
      </c>
      <c r="I18" s="61">
        <f>IF(input!I15="","",input!I15)</f>
        <v>0.1</v>
      </c>
      <c r="J18" s="58">
        <f>IF(input!J15="","",input!J15)</f>
        <v>20000</v>
      </c>
      <c r="K18" s="58">
        <f>IF(input!K15="","",input!K15)</f>
        <v>200000</v>
      </c>
      <c r="L18" s="6"/>
    </row>
    <row r="19" spans="1:12" ht="15.95" customHeight="1" x14ac:dyDescent="0.15">
      <c r="A19" s="86"/>
      <c r="B19" s="77"/>
      <c r="C19" s="56" t="str">
        <f>IF(input!C16="","",input!C16)</f>
        <v/>
      </c>
      <c r="D19" s="57" t="str">
        <f>IF(input!D16="","",input!D16)</f>
        <v/>
      </c>
      <c r="E19" s="58" t="str">
        <f>IF(input!E16="","",input!E16)</f>
        <v/>
      </c>
      <c r="F19" s="59" t="str">
        <f>IF(input!F16="","",input!F16)</f>
        <v/>
      </c>
      <c r="G19" s="60" t="str">
        <f>IF(input!G16="","",input!G16)</f>
        <v/>
      </c>
      <c r="H19" s="58" t="str">
        <f>IF(input!H16="","",input!H16)</f>
        <v/>
      </c>
      <c r="I19" s="61" t="str">
        <f>IF(input!I16="","",input!I16)</f>
        <v/>
      </c>
      <c r="J19" s="58" t="str">
        <f>IF(input!J16="","",input!J16)</f>
        <v/>
      </c>
      <c r="K19" s="58" t="str">
        <f>IF(input!K16="","",input!K16)</f>
        <v/>
      </c>
      <c r="L19" s="6"/>
    </row>
    <row r="20" spans="1:12" ht="15.95" customHeight="1" x14ac:dyDescent="0.15">
      <c r="A20" s="86"/>
      <c r="B20" s="77"/>
      <c r="C20" s="56" t="str">
        <f>IF(input!C17="","",input!C17)</f>
        <v/>
      </c>
      <c r="D20" s="57" t="str">
        <f>IF(input!D17="","",input!D17)</f>
        <v/>
      </c>
      <c r="E20" s="58" t="str">
        <f>IF(input!E17="","",input!E17)</f>
        <v/>
      </c>
      <c r="F20" s="59" t="str">
        <f>IF(input!F17="","",input!F17)</f>
        <v/>
      </c>
      <c r="G20" s="60" t="str">
        <f>IF(input!G17="","",input!G17)</f>
        <v/>
      </c>
      <c r="H20" s="58" t="str">
        <f>IF(input!H17="","",input!H17)</f>
        <v/>
      </c>
      <c r="I20" s="61" t="str">
        <f>IF(input!I17="","",input!I17)</f>
        <v/>
      </c>
      <c r="J20" s="58" t="str">
        <f>IF(input!J17="","",input!J17)</f>
        <v/>
      </c>
      <c r="K20" s="58" t="str">
        <f>IF(input!K17="","",input!K17)</f>
        <v/>
      </c>
      <c r="L20" s="6"/>
    </row>
    <row r="21" spans="1:12" ht="15.95" customHeight="1" x14ac:dyDescent="0.15">
      <c r="A21" s="86"/>
      <c r="B21" s="77"/>
      <c r="C21" s="56" t="str">
        <f>IF(input!C18="","",input!C18)</f>
        <v/>
      </c>
      <c r="D21" s="57" t="str">
        <f>IF(input!D18="","",input!D18)</f>
        <v/>
      </c>
      <c r="E21" s="58" t="str">
        <f>IF(input!E18="","",input!E18)</f>
        <v/>
      </c>
      <c r="F21" s="59" t="str">
        <f>IF(input!F18="","",input!F18)</f>
        <v/>
      </c>
      <c r="G21" s="60" t="str">
        <f>IF(input!G18="","",input!G18)</f>
        <v/>
      </c>
      <c r="H21" s="58" t="str">
        <f>IF(input!H18="","",input!H18)</f>
        <v/>
      </c>
      <c r="I21" s="61" t="str">
        <f>IF(input!I18="","",input!I18)</f>
        <v/>
      </c>
      <c r="J21" s="58" t="str">
        <f>IF(input!J18="","",input!J18)</f>
        <v/>
      </c>
      <c r="K21" s="58" t="str">
        <f>IF(input!K18="","",input!K18)</f>
        <v/>
      </c>
      <c r="L21" s="6"/>
    </row>
    <row r="22" spans="1:12" ht="15.95" customHeight="1" x14ac:dyDescent="0.15">
      <c r="A22" s="86"/>
      <c r="B22" s="75" t="s">
        <v>51</v>
      </c>
      <c r="C22" s="56" t="str">
        <f>IF(input!C19="","",input!C19)</f>
        <v>PR動画</v>
      </c>
      <c r="D22" s="57" t="str">
        <f>IF(input!D19="","",input!D19)</f>
        <v/>
      </c>
      <c r="E22" s="58">
        <f>IF(input!E19="","",input!E19)</f>
        <v>330000</v>
      </c>
      <c r="F22" s="59">
        <f>IF(input!F19="","",input!F19)</f>
        <v>1</v>
      </c>
      <c r="G22" s="60" t="str">
        <f>IF(input!G19="","",input!G19)</f>
        <v>式</v>
      </c>
      <c r="H22" s="58">
        <f>IF(input!H19="","",input!H19)</f>
        <v>330000</v>
      </c>
      <c r="I22" s="61">
        <f>IF(input!I19="","",input!I19)</f>
        <v>0.1</v>
      </c>
      <c r="J22" s="58">
        <f>IF(input!J19="","",input!J19)</f>
        <v>30000</v>
      </c>
      <c r="K22" s="58">
        <f>IF(input!K19="","",input!K19)</f>
        <v>300000</v>
      </c>
      <c r="L22" s="6"/>
    </row>
    <row r="23" spans="1:12" ht="15.95" customHeight="1" x14ac:dyDescent="0.15">
      <c r="A23" s="86"/>
      <c r="B23" s="76"/>
      <c r="C23" s="56" t="str">
        <f>IF(input!C20="","",input!C20)</f>
        <v/>
      </c>
      <c r="D23" s="57" t="str">
        <f>IF(input!D20="","",input!D20)</f>
        <v/>
      </c>
      <c r="E23" s="58" t="str">
        <f>IF(input!E20="","",input!E20)</f>
        <v/>
      </c>
      <c r="F23" s="59" t="str">
        <f>IF(input!F20="","",input!F20)</f>
        <v/>
      </c>
      <c r="G23" s="60" t="str">
        <f>IF(input!G20="","",input!G20)</f>
        <v/>
      </c>
      <c r="H23" s="58" t="str">
        <f>IF(input!H20="","",input!H20)</f>
        <v/>
      </c>
      <c r="I23" s="61" t="str">
        <f>IF(input!I20="","",input!I20)</f>
        <v/>
      </c>
      <c r="J23" s="58" t="str">
        <f>IF(input!J20="","",input!J20)</f>
        <v/>
      </c>
      <c r="K23" s="58" t="str">
        <f>IF(input!K20="","",input!K20)</f>
        <v/>
      </c>
      <c r="L23" s="6"/>
    </row>
    <row r="24" spans="1:12" ht="15.95" customHeight="1" x14ac:dyDescent="0.15">
      <c r="A24" s="86"/>
      <c r="B24" s="76"/>
      <c r="C24" s="56" t="str">
        <f>IF(input!C21="","",input!C21)</f>
        <v/>
      </c>
      <c r="D24" s="57" t="str">
        <f>IF(input!D21="","",input!D21)</f>
        <v/>
      </c>
      <c r="E24" s="58" t="str">
        <f>IF(input!E21="","",input!E21)</f>
        <v/>
      </c>
      <c r="F24" s="59" t="str">
        <f>IF(input!F21="","",input!F21)</f>
        <v/>
      </c>
      <c r="G24" s="60" t="str">
        <f>IF(input!G21="","",input!G21)</f>
        <v/>
      </c>
      <c r="H24" s="58" t="str">
        <f>IF(input!H21="","",input!H21)</f>
        <v/>
      </c>
      <c r="I24" s="61" t="str">
        <f>IF(input!I21="","",input!I21)</f>
        <v/>
      </c>
      <c r="J24" s="58" t="str">
        <f>IF(input!J21="","",input!J21)</f>
        <v/>
      </c>
      <c r="K24" s="58" t="str">
        <f>IF(input!K21="","",input!K21)</f>
        <v/>
      </c>
      <c r="L24" s="6"/>
    </row>
    <row r="25" spans="1:12" ht="15.95" customHeight="1" x14ac:dyDescent="0.15">
      <c r="A25" s="86"/>
      <c r="B25" s="76"/>
      <c r="C25" s="56" t="str">
        <f>IF(input!C22="","",input!C22)</f>
        <v/>
      </c>
      <c r="D25" s="57" t="str">
        <f>IF(input!D22="","",input!D22)</f>
        <v/>
      </c>
      <c r="E25" s="58" t="str">
        <f>IF(input!E22="","",input!E22)</f>
        <v/>
      </c>
      <c r="F25" s="59" t="str">
        <f>IF(input!F22="","",input!F22)</f>
        <v/>
      </c>
      <c r="G25" s="60" t="str">
        <f>IF(input!G22="","",input!G22)</f>
        <v/>
      </c>
      <c r="H25" s="58" t="str">
        <f>IF(input!H22="","",input!H22)</f>
        <v/>
      </c>
      <c r="I25" s="61" t="str">
        <f>IF(input!I22="","",input!I22)</f>
        <v/>
      </c>
      <c r="J25" s="58" t="str">
        <f>IF(input!J22="","",input!J22)</f>
        <v/>
      </c>
      <c r="K25" s="58" t="str">
        <f>IF(input!K22="","",input!K22)</f>
        <v/>
      </c>
      <c r="L25" s="6"/>
    </row>
    <row r="26" spans="1:12" ht="15.95" customHeight="1" x14ac:dyDescent="0.15">
      <c r="A26" s="86"/>
      <c r="B26" s="76"/>
      <c r="C26" s="56" t="str">
        <f>IF(input!C23="","",input!C23)</f>
        <v/>
      </c>
      <c r="D26" s="57" t="str">
        <f>IF(input!D23="","",input!D23)</f>
        <v/>
      </c>
      <c r="E26" s="58" t="str">
        <f>IF(input!E23="","",input!E23)</f>
        <v/>
      </c>
      <c r="F26" s="59" t="str">
        <f>IF(input!F23="","",input!F23)</f>
        <v/>
      </c>
      <c r="G26" s="60" t="str">
        <f>IF(input!G23="","",input!G23)</f>
        <v/>
      </c>
      <c r="H26" s="58" t="str">
        <f>IF(input!H23="","",input!H23)</f>
        <v/>
      </c>
      <c r="I26" s="61" t="str">
        <f>IF(input!I23="","",input!I23)</f>
        <v/>
      </c>
      <c r="J26" s="58" t="str">
        <f>IF(input!J23="","",input!J23)</f>
        <v/>
      </c>
      <c r="K26" s="58" t="str">
        <f>IF(input!K23="","",input!K23)</f>
        <v/>
      </c>
      <c r="L26" s="6"/>
    </row>
    <row r="27" spans="1:12" ht="15.95" customHeight="1" x14ac:dyDescent="0.15">
      <c r="A27" s="86"/>
      <c r="B27" s="75" t="s">
        <v>72</v>
      </c>
      <c r="C27" s="56" t="str">
        <f>IF(input!C24="","",input!C24)</f>
        <v/>
      </c>
      <c r="D27" s="57" t="str">
        <f>IF(input!D24="","",input!D24)</f>
        <v/>
      </c>
      <c r="E27" s="58" t="str">
        <f>IF(input!E24="","",input!E24)</f>
        <v/>
      </c>
      <c r="F27" s="59" t="str">
        <f>IF(input!F24="","",input!F24)</f>
        <v/>
      </c>
      <c r="G27" s="60" t="str">
        <f>IF(input!G24="","",input!G24)</f>
        <v/>
      </c>
      <c r="H27" s="58" t="str">
        <f>IF(input!H24="","",input!H24)</f>
        <v/>
      </c>
      <c r="I27" s="61" t="str">
        <f>IF(input!I24="","",input!I24)</f>
        <v/>
      </c>
      <c r="J27" s="58" t="str">
        <f>IF(input!J24="","",input!J24)</f>
        <v/>
      </c>
      <c r="K27" s="58" t="str">
        <f>IF(input!K24="","",input!K24)</f>
        <v/>
      </c>
      <c r="L27" s="6"/>
    </row>
    <row r="28" spans="1:12" ht="15.95" customHeight="1" x14ac:dyDescent="0.15">
      <c r="A28" s="86"/>
      <c r="B28" s="76"/>
      <c r="C28" s="56" t="str">
        <f>IF(input!C25="","",input!C25)</f>
        <v/>
      </c>
      <c r="D28" s="57" t="str">
        <f>IF(input!D25="","",input!D25)</f>
        <v/>
      </c>
      <c r="E28" s="58" t="str">
        <f>IF(input!E25="","",input!E25)</f>
        <v/>
      </c>
      <c r="F28" s="59" t="str">
        <f>IF(input!F25="","",input!F25)</f>
        <v/>
      </c>
      <c r="G28" s="60" t="str">
        <f>IF(input!G25="","",input!G25)</f>
        <v/>
      </c>
      <c r="H28" s="58" t="str">
        <f>IF(input!H25="","",input!H25)</f>
        <v/>
      </c>
      <c r="I28" s="61" t="str">
        <f>IF(input!I25="","",input!I25)</f>
        <v/>
      </c>
      <c r="J28" s="58" t="str">
        <f>IF(input!J25="","",input!J25)</f>
        <v/>
      </c>
      <c r="K28" s="58" t="str">
        <f>IF(input!K25="","",input!K25)</f>
        <v/>
      </c>
      <c r="L28" s="6"/>
    </row>
    <row r="29" spans="1:12" ht="15.95" customHeight="1" x14ac:dyDescent="0.15">
      <c r="A29" s="86"/>
      <c r="B29" s="76"/>
      <c r="C29" s="56" t="str">
        <f>IF(input!C26="","",input!C26)</f>
        <v/>
      </c>
      <c r="D29" s="57" t="str">
        <f>IF(input!D26="","",input!D26)</f>
        <v/>
      </c>
      <c r="E29" s="58" t="str">
        <f>IF(input!E26="","",input!E26)</f>
        <v/>
      </c>
      <c r="F29" s="59" t="str">
        <f>IF(input!F26="","",input!F26)</f>
        <v/>
      </c>
      <c r="G29" s="60" t="str">
        <f>IF(input!G26="","",input!G26)</f>
        <v/>
      </c>
      <c r="H29" s="58" t="str">
        <f>IF(input!H26="","",input!H26)</f>
        <v/>
      </c>
      <c r="I29" s="61" t="str">
        <f>IF(input!I26="","",input!I26)</f>
        <v/>
      </c>
      <c r="J29" s="58" t="str">
        <f>IF(input!J26="","",input!J26)</f>
        <v/>
      </c>
      <c r="K29" s="58" t="str">
        <f>IF(input!K26="","",input!K26)</f>
        <v/>
      </c>
      <c r="L29" s="6"/>
    </row>
    <row r="30" spans="1:12" ht="15.95" customHeight="1" x14ac:dyDescent="0.15">
      <c r="A30" s="86"/>
      <c r="B30" s="76"/>
      <c r="C30" s="56" t="str">
        <f>IF(input!C27="","",input!C27)</f>
        <v/>
      </c>
      <c r="D30" s="57" t="str">
        <f>IF(input!D27="","",input!D27)</f>
        <v/>
      </c>
      <c r="E30" s="58" t="str">
        <f>IF(input!E27="","",input!E27)</f>
        <v/>
      </c>
      <c r="F30" s="59" t="str">
        <f>IF(input!F27="","",input!F27)</f>
        <v/>
      </c>
      <c r="G30" s="60" t="str">
        <f>IF(input!G27="","",input!G27)</f>
        <v/>
      </c>
      <c r="H30" s="58" t="str">
        <f>IF(input!H27="","",input!H27)</f>
        <v/>
      </c>
      <c r="I30" s="61" t="str">
        <f>IF(input!I27="","",input!I27)</f>
        <v/>
      </c>
      <c r="J30" s="58" t="str">
        <f>IF(input!J27="","",input!J27)</f>
        <v/>
      </c>
      <c r="K30" s="58" t="str">
        <f>IF(input!K27="","",input!K27)</f>
        <v/>
      </c>
      <c r="L30" s="6"/>
    </row>
    <row r="31" spans="1:12" ht="15.95" customHeight="1" x14ac:dyDescent="0.15">
      <c r="A31" s="86"/>
      <c r="B31" s="85"/>
      <c r="C31" s="56" t="str">
        <f>IF(input!C28="","",input!C28)</f>
        <v/>
      </c>
      <c r="D31" s="57" t="str">
        <f>IF(input!D28="","",input!D28)</f>
        <v/>
      </c>
      <c r="E31" s="58" t="str">
        <f>IF(input!E28="","",input!E28)</f>
        <v/>
      </c>
      <c r="F31" s="59" t="str">
        <f>IF(input!F28="","",input!F28)</f>
        <v/>
      </c>
      <c r="G31" s="60" t="str">
        <f>IF(input!G28="","",input!G28)</f>
        <v/>
      </c>
      <c r="H31" s="58" t="str">
        <f>IF(input!H28="","",input!H28)</f>
        <v/>
      </c>
      <c r="I31" s="61" t="str">
        <f>IF(input!I28="","",input!I28)</f>
        <v/>
      </c>
      <c r="J31" s="58" t="str">
        <f>IF(input!J28="","",input!J28)</f>
        <v/>
      </c>
      <c r="K31" s="58" t="str">
        <f>IF(input!K28="","",input!K28)</f>
        <v/>
      </c>
      <c r="L31" s="6"/>
    </row>
    <row r="32" spans="1:12" ht="15.95" customHeight="1" x14ac:dyDescent="0.15">
      <c r="A32" s="86"/>
      <c r="B32" s="75" t="s">
        <v>81</v>
      </c>
      <c r="C32" s="56" t="str">
        <f>IF(input!C29="","",input!C29)</f>
        <v>職員A</v>
      </c>
      <c r="D32" s="57" t="str">
        <f>IF(input!D29="","",input!D29)</f>
        <v/>
      </c>
      <c r="E32" s="58">
        <f>IF(input!E29="","",input!E29)</f>
        <v>55000</v>
      </c>
      <c r="F32" s="59">
        <f>IF(input!F29="","",input!F29)</f>
        <v>1</v>
      </c>
      <c r="G32" s="60" t="str">
        <f>IF(input!G29="","",input!G29)</f>
        <v>人</v>
      </c>
      <c r="H32" s="58">
        <f>IF(input!H29="","",input!H29)</f>
        <v>55000</v>
      </c>
      <c r="I32" s="61">
        <f>IF(input!I29="","",input!I29)</f>
        <v>0.1</v>
      </c>
      <c r="J32" s="58">
        <f>IF(input!J29="","",input!J29)</f>
        <v>5000</v>
      </c>
      <c r="K32" s="58">
        <f>IF(input!K29="","",input!K29)</f>
        <v>50000</v>
      </c>
      <c r="L32" s="6"/>
    </row>
    <row r="33" spans="1:12" ht="15.95" customHeight="1" x14ac:dyDescent="0.15">
      <c r="A33" s="86"/>
      <c r="B33" s="76"/>
      <c r="C33" s="56" t="str">
        <f>IF(input!C30="","",input!C30)</f>
        <v>職員B</v>
      </c>
      <c r="D33" s="57" t="str">
        <f>IF(input!D30="","",input!D30)</f>
        <v/>
      </c>
      <c r="E33" s="58">
        <f>IF(input!E30="","",input!E30)</f>
        <v>44000</v>
      </c>
      <c r="F33" s="59">
        <f>IF(input!F30="","",input!F30)</f>
        <v>1</v>
      </c>
      <c r="G33" s="60" t="str">
        <f>IF(input!G30="","",input!G30)</f>
        <v>人</v>
      </c>
      <c r="H33" s="58">
        <f>IF(input!H30="","",input!H30)</f>
        <v>44000</v>
      </c>
      <c r="I33" s="61">
        <f>IF(input!I30="","",input!I30)</f>
        <v>0.1</v>
      </c>
      <c r="J33" s="58">
        <f>IF(input!J30="","",input!J30)</f>
        <v>4000</v>
      </c>
      <c r="K33" s="58">
        <f>IF(input!K30="","",input!K30)</f>
        <v>40000</v>
      </c>
      <c r="L33" s="6"/>
    </row>
    <row r="34" spans="1:12" ht="15.95" customHeight="1" x14ac:dyDescent="0.15">
      <c r="A34" s="86"/>
      <c r="B34" s="76"/>
      <c r="C34" s="56" t="str">
        <f>IF(input!C31="","",input!C31)</f>
        <v/>
      </c>
      <c r="D34" s="57" t="str">
        <f>IF(input!D31="","",input!D31)</f>
        <v/>
      </c>
      <c r="E34" s="58" t="str">
        <f>IF(input!E31="","",input!E31)</f>
        <v/>
      </c>
      <c r="F34" s="59" t="str">
        <f>IF(input!F31="","",input!F31)</f>
        <v/>
      </c>
      <c r="G34" s="60" t="str">
        <f>IF(input!G31="","",input!G31)</f>
        <v/>
      </c>
      <c r="H34" s="58" t="str">
        <f>IF(input!H31="","",input!H31)</f>
        <v/>
      </c>
      <c r="I34" s="61" t="str">
        <f>IF(input!I31="","",input!I31)</f>
        <v/>
      </c>
      <c r="J34" s="58" t="str">
        <f>IF(input!J31="","",input!J31)</f>
        <v/>
      </c>
      <c r="K34" s="58" t="str">
        <f>IF(input!K31="","",input!K31)</f>
        <v/>
      </c>
      <c r="L34" s="6"/>
    </row>
    <row r="35" spans="1:12" ht="15.95" customHeight="1" x14ac:dyDescent="0.15">
      <c r="A35" s="86"/>
      <c r="B35" s="76"/>
      <c r="C35" s="56" t="str">
        <f>IF(input!C32="","",input!C32)</f>
        <v/>
      </c>
      <c r="D35" s="57" t="str">
        <f>IF(input!D32="","",input!D32)</f>
        <v/>
      </c>
      <c r="E35" s="58" t="str">
        <f>IF(input!E32="","",input!E32)</f>
        <v/>
      </c>
      <c r="F35" s="59" t="str">
        <f>IF(input!F32="","",input!F32)</f>
        <v/>
      </c>
      <c r="G35" s="60" t="str">
        <f>IF(input!G32="","",input!G32)</f>
        <v/>
      </c>
      <c r="H35" s="58" t="str">
        <f>IF(input!H32="","",input!H32)</f>
        <v/>
      </c>
      <c r="I35" s="61" t="str">
        <f>IF(input!I32="","",input!I32)</f>
        <v/>
      </c>
      <c r="J35" s="58" t="str">
        <f>IF(input!J32="","",input!J32)</f>
        <v/>
      </c>
      <c r="K35" s="58" t="str">
        <f>IF(input!K32="","",input!K32)</f>
        <v/>
      </c>
      <c r="L35" s="6"/>
    </row>
    <row r="36" spans="1:12" ht="15.95" customHeight="1" x14ac:dyDescent="0.15">
      <c r="A36" s="86"/>
      <c r="B36" s="85"/>
      <c r="C36" s="56" t="str">
        <f>IF(input!C33="","",input!C33)</f>
        <v/>
      </c>
      <c r="D36" s="57" t="str">
        <f>IF(input!D33="","",input!D33)</f>
        <v/>
      </c>
      <c r="E36" s="58" t="str">
        <f>IF(input!E33="","",input!E33)</f>
        <v/>
      </c>
      <c r="F36" s="59" t="str">
        <f>IF(input!F33="","",input!F33)</f>
        <v/>
      </c>
      <c r="G36" s="60" t="str">
        <f>IF(input!G33="","",input!G33)</f>
        <v/>
      </c>
      <c r="H36" s="58" t="str">
        <f>IF(input!H33="","",input!H33)</f>
        <v/>
      </c>
      <c r="I36" s="61" t="str">
        <f>IF(input!I33="","",input!I33)</f>
        <v/>
      </c>
      <c r="J36" s="58" t="str">
        <f>IF(input!J33="","",input!J33)</f>
        <v/>
      </c>
      <c r="K36" s="58" t="str">
        <f>IF(input!K33="","",input!K33)</f>
        <v/>
      </c>
      <c r="L36" s="6"/>
    </row>
    <row r="37" spans="1:12" ht="15.95" customHeight="1" x14ac:dyDescent="0.15">
      <c r="A37" s="86"/>
      <c r="B37" s="75" t="s">
        <v>73</v>
      </c>
      <c r="C37" s="56" t="str">
        <f>IF(input!C34="","",input!C34)</f>
        <v>スタッフA</v>
      </c>
      <c r="D37" s="57" t="str">
        <f>IF(input!D34="","",input!D34)</f>
        <v/>
      </c>
      <c r="E37" s="58">
        <f>IF(input!E34="","",input!E34)</f>
        <v>33000</v>
      </c>
      <c r="F37" s="59">
        <f>IF(input!F34="","",input!F34)</f>
        <v>1</v>
      </c>
      <c r="G37" s="60" t="str">
        <f>IF(input!G34="","",input!G34)</f>
        <v>人</v>
      </c>
      <c r="H37" s="58">
        <f>IF(input!H34="","",input!H34)</f>
        <v>33000</v>
      </c>
      <c r="I37" s="61">
        <f>IF(input!I34="","",input!I34)</f>
        <v>0.1</v>
      </c>
      <c r="J37" s="58">
        <f>IF(input!J34="","",input!J34)</f>
        <v>3000</v>
      </c>
      <c r="K37" s="58">
        <f>IF(input!K34="","",input!K34)</f>
        <v>30000</v>
      </c>
      <c r="L37" s="6"/>
    </row>
    <row r="38" spans="1:12" ht="15.95" customHeight="1" x14ac:dyDescent="0.15">
      <c r="A38" s="86"/>
      <c r="B38" s="76"/>
      <c r="C38" s="56" t="str">
        <f>IF(input!C35="","",input!C35)</f>
        <v/>
      </c>
      <c r="D38" s="57" t="str">
        <f>IF(input!D35="","",input!D35)</f>
        <v/>
      </c>
      <c r="E38" s="58" t="str">
        <f>IF(input!E35="","",input!E35)</f>
        <v/>
      </c>
      <c r="F38" s="59" t="str">
        <f>IF(input!F35="","",input!F35)</f>
        <v/>
      </c>
      <c r="G38" s="60" t="str">
        <f>IF(input!G35="","",input!G35)</f>
        <v/>
      </c>
      <c r="H38" s="58" t="str">
        <f>IF(input!H35="","",input!H35)</f>
        <v/>
      </c>
      <c r="I38" s="61" t="str">
        <f>IF(input!I35="","",input!I35)</f>
        <v/>
      </c>
      <c r="J38" s="58" t="str">
        <f>IF(input!J35="","",input!J35)</f>
        <v/>
      </c>
      <c r="K38" s="58" t="str">
        <f>IF(input!K35="","",input!K35)</f>
        <v/>
      </c>
      <c r="L38" s="6"/>
    </row>
    <row r="39" spans="1:12" ht="15.95" customHeight="1" x14ac:dyDescent="0.15">
      <c r="A39" s="86"/>
      <c r="B39" s="76"/>
      <c r="C39" s="56" t="str">
        <f>IF(input!C36="","",input!C36)</f>
        <v/>
      </c>
      <c r="D39" s="57" t="str">
        <f>IF(input!D36="","",input!D36)</f>
        <v/>
      </c>
      <c r="E39" s="58" t="str">
        <f>IF(input!E36="","",input!E36)</f>
        <v/>
      </c>
      <c r="F39" s="59" t="str">
        <f>IF(input!F36="","",input!F36)</f>
        <v/>
      </c>
      <c r="G39" s="60" t="str">
        <f>IF(input!G36="","",input!G36)</f>
        <v/>
      </c>
      <c r="H39" s="58" t="str">
        <f>IF(input!H36="","",input!H36)</f>
        <v/>
      </c>
      <c r="I39" s="61" t="str">
        <f>IF(input!I36="","",input!I36)</f>
        <v/>
      </c>
      <c r="J39" s="58" t="str">
        <f>IF(input!J36="","",input!J36)</f>
        <v/>
      </c>
      <c r="K39" s="58" t="str">
        <f>IF(input!K36="","",input!K36)</f>
        <v/>
      </c>
      <c r="L39" s="6"/>
    </row>
    <row r="40" spans="1:12" ht="15.95" customHeight="1" x14ac:dyDescent="0.15">
      <c r="A40" s="86"/>
      <c r="B40" s="76"/>
      <c r="C40" s="56" t="str">
        <f>IF(input!C37="","",input!C37)</f>
        <v/>
      </c>
      <c r="D40" s="57" t="str">
        <f>IF(input!D37="","",input!D37)</f>
        <v/>
      </c>
      <c r="E40" s="58" t="str">
        <f>IF(input!E37="","",input!E37)</f>
        <v/>
      </c>
      <c r="F40" s="59" t="str">
        <f>IF(input!F37="","",input!F37)</f>
        <v/>
      </c>
      <c r="G40" s="60" t="str">
        <f>IF(input!G37="","",input!G37)</f>
        <v/>
      </c>
      <c r="H40" s="58" t="str">
        <f>IF(input!H37="","",input!H37)</f>
        <v/>
      </c>
      <c r="I40" s="61" t="str">
        <f>IF(input!I37="","",input!I37)</f>
        <v/>
      </c>
      <c r="J40" s="58" t="str">
        <f>IF(input!J37="","",input!J37)</f>
        <v/>
      </c>
      <c r="K40" s="58" t="str">
        <f>IF(input!K37="","",input!K37)</f>
        <v/>
      </c>
      <c r="L40" s="6"/>
    </row>
    <row r="41" spans="1:12" ht="15.95" customHeight="1" x14ac:dyDescent="0.15">
      <c r="A41" s="86"/>
      <c r="B41" s="85"/>
      <c r="C41" s="56" t="str">
        <f>IF(input!C38="","",input!C38)</f>
        <v/>
      </c>
      <c r="D41" s="57" t="str">
        <f>IF(input!D38="","",input!D38)</f>
        <v/>
      </c>
      <c r="E41" s="58" t="str">
        <f>IF(input!E38="","",input!E38)</f>
        <v/>
      </c>
      <c r="F41" s="59" t="str">
        <f>IF(input!F38="","",input!F38)</f>
        <v/>
      </c>
      <c r="G41" s="60" t="str">
        <f>IF(input!G38="","",input!G38)</f>
        <v/>
      </c>
      <c r="H41" s="58" t="str">
        <f>IF(input!H38="","",input!H38)</f>
        <v/>
      </c>
      <c r="I41" s="61" t="str">
        <f>IF(input!I38="","",input!I38)</f>
        <v/>
      </c>
      <c r="J41" s="58" t="str">
        <f>IF(input!J38="","",input!J38)</f>
        <v/>
      </c>
      <c r="K41" s="58" t="str">
        <f>IF(input!K38="","",input!K38)</f>
        <v/>
      </c>
      <c r="L41" s="6"/>
    </row>
    <row r="42" spans="1:12" ht="15.95" customHeight="1" x14ac:dyDescent="0.15">
      <c r="A42" s="86"/>
      <c r="B42" s="75" t="s">
        <v>55</v>
      </c>
      <c r="C42" s="56" t="str">
        <f>IF(input!C39="","",input!C39)</f>
        <v/>
      </c>
      <c r="D42" s="57" t="str">
        <f>IF(input!D39="","",input!D39)</f>
        <v/>
      </c>
      <c r="E42" s="58" t="str">
        <f>IF(input!E39="","",input!E39)</f>
        <v/>
      </c>
      <c r="F42" s="59" t="str">
        <f>IF(input!F39="","",input!F39)</f>
        <v/>
      </c>
      <c r="G42" s="60" t="str">
        <f>IF(input!G39="","",input!G39)</f>
        <v/>
      </c>
      <c r="H42" s="58" t="str">
        <f>IF(input!H39="","",input!H39)</f>
        <v/>
      </c>
      <c r="I42" s="61" t="str">
        <f>IF(input!I39="","",input!I39)</f>
        <v/>
      </c>
      <c r="J42" s="58" t="str">
        <f>IF(input!J39="","",input!J39)</f>
        <v/>
      </c>
      <c r="K42" s="58" t="str">
        <f>IF(input!K39="","",input!K39)</f>
        <v/>
      </c>
      <c r="L42" s="6"/>
    </row>
    <row r="43" spans="1:12" ht="15.95" customHeight="1" x14ac:dyDescent="0.15">
      <c r="A43" s="86"/>
      <c r="B43" s="76"/>
      <c r="C43" s="56" t="str">
        <f>IF(input!C40="","",input!C40)</f>
        <v/>
      </c>
      <c r="D43" s="57" t="str">
        <f>IF(input!D40="","",input!D40)</f>
        <v/>
      </c>
      <c r="E43" s="58" t="str">
        <f>IF(input!E40="","",input!E40)</f>
        <v/>
      </c>
      <c r="F43" s="59" t="str">
        <f>IF(input!F40="","",input!F40)</f>
        <v/>
      </c>
      <c r="G43" s="60" t="str">
        <f>IF(input!G40="","",input!G40)</f>
        <v/>
      </c>
      <c r="H43" s="58" t="str">
        <f>IF(input!H40="","",input!H40)</f>
        <v/>
      </c>
      <c r="I43" s="61" t="str">
        <f>IF(input!I40="","",input!I40)</f>
        <v/>
      </c>
      <c r="J43" s="58" t="str">
        <f>IF(input!J40="","",input!J40)</f>
        <v/>
      </c>
      <c r="K43" s="58" t="str">
        <f>IF(input!K40="","",input!K40)</f>
        <v/>
      </c>
      <c r="L43" s="6"/>
    </row>
    <row r="44" spans="1:12" ht="15.95" customHeight="1" x14ac:dyDescent="0.15">
      <c r="A44" s="86"/>
      <c r="B44" s="76"/>
      <c r="C44" s="56" t="str">
        <f>IF(input!C41="","",input!C41)</f>
        <v/>
      </c>
      <c r="D44" s="57" t="str">
        <f>IF(input!D41="","",input!D41)</f>
        <v/>
      </c>
      <c r="E44" s="58" t="str">
        <f>IF(input!E41="","",input!E41)</f>
        <v/>
      </c>
      <c r="F44" s="59" t="str">
        <f>IF(input!F41="","",input!F41)</f>
        <v/>
      </c>
      <c r="G44" s="60" t="str">
        <f>IF(input!G41="","",input!G41)</f>
        <v/>
      </c>
      <c r="H44" s="58" t="str">
        <f>IF(input!H41="","",input!H41)</f>
        <v/>
      </c>
      <c r="I44" s="61" t="str">
        <f>IF(input!I41="","",input!I41)</f>
        <v/>
      </c>
      <c r="J44" s="58" t="str">
        <f>IF(input!J41="","",input!J41)</f>
        <v/>
      </c>
      <c r="K44" s="58" t="str">
        <f>IF(input!K41="","",input!K41)</f>
        <v/>
      </c>
      <c r="L44" s="6"/>
    </row>
    <row r="45" spans="1:12" ht="15.95" customHeight="1" x14ac:dyDescent="0.15">
      <c r="A45" s="86"/>
      <c r="B45" s="76"/>
      <c r="C45" s="56" t="str">
        <f>IF(input!C42="","",input!C42)</f>
        <v/>
      </c>
      <c r="D45" s="57" t="str">
        <f>IF(input!D42="","",input!D42)</f>
        <v/>
      </c>
      <c r="E45" s="58" t="str">
        <f>IF(input!E42="","",input!E42)</f>
        <v/>
      </c>
      <c r="F45" s="59" t="str">
        <f>IF(input!F42="","",input!F42)</f>
        <v/>
      </c>
      <c r="G45" s="60" t="str">
        <f>IF(input!G42="","",input!G42)</f>
        <v/>
      </c>
      <c r="H45" s="58" t="str">
        <f>IF(input!H42="","",input!H42)</f>
        <v/>
      </c>
      <c r="I45" s="61" t="str">
        <f>IF(input!I42="","",input!I42)</f>
        <v/>
      </c>
      <c r="J45" s="58" t="str">
        <f>IF(input!J42="","",input!J42)</f>
        <v/>
      </c>
      <c r="K45" s="58" t="str">
        <f>IF(input!K42="","",input!K42)</f>
        <v/>
      </c>
      <c r="L45" s="6"/>
    </row>
    <row r="46" spans="1:12" ht="15.95" customHeight="1" x14ac:dyDescent="0.15">
      <c r="A46" s="87"/>
      <c r="B46" s="85"/>
      <c r="C46" s="56" t="str">
        <f>IF(input!C43="","",input!C43)</f>
        <v/>
      </c>
      <c r="D46" s="57" t="str">
        <f>IF(input!D43="","",input!D43)</f>
        <v/>
      </c>
      <c r="E46" s="58" t="str">
        <f>IF(input!E43="","",input!E43)</f>
        <v/>
      </c>
      <c r="F46" s="59" t="str">
        <f>IF(input!F43="","",input!F43)</f>
        <v/>
      </c>
      <c r="G46" s="60" t="str">
        <f>IF(input!G43="","",input!G43)</f>
        <v/>
      </c>
      <c r="H46" s="58" t="str">
        <f>IF(input!H43="","",input!H43)</f>
        <v/>
      </c>
      <c r="I46" s="61" t="str">
        <f>IF(input!I43="","",input!I43)</f>
        <v/>
      </c>
      <c r="J46" s="58" t="str">
        <f>IF(input!J43="","",input!J43)</f>
        <v/>
      </c>
      <c r="K46" s="58" t="str">
        <f>IF(input!K43="","",input!K43)</f>
        <v/>
      </c>
      <c r="L46" s="6"/>
    </row>
    <row r="47" spans="1:12" s="4" customFormat="1" ht="15.95" customHeight="1" x14ac:dyDescent="0.15">
      <c r="A47" s="81" t="s">
        <v>25</v>
      </c>
      <c r="B47" s="82"/>
      <c r="C47" s="82"/>
      <c r="D47" s="82"/>
      <c r="E47" s="82"/>
      <c r="F47" s="82"/>
      <c r="G47" s="83"/>
      <c r="H47" s="62">
        <f>SUM(H5:H41)</f>
        <v>2200000</v>
      </c>
      <c r="I47" s="62"/>
      <c r="J47" s="62">
        <f>SUM(J5:J41)</f>
        <v>200000</v>
      </c>
      <c r="K47" s="62">
        <f>SUM(K5:K41)</f>
        <v>2000000</v>
      </c>
    </row>
    <row r="48" spans="1:12" s="4" customFormat="1" ht="15.95" customHeight="1" x14ac:dyDescent="0.15">
      <c r="A48" s="81" t="s">
        <v>83</v>
      </c>
      <c r="B48" s="82"/>
      <c r="C48" s="82"/>
      <c r="D48" s="82"/>
      <c r="E48" s="82"/>
      <c r="F48" s="82"/>
      <c r="G48" s="83"/>
      <c r="H48" s="62"/>
      <c r="I48" s="62"/>
      <c r="J48" s="62"/>
      <c r="K48" s="62" t="str">
        <f>IF(K47&lt;=2000000,"◎ OK","× NG")</f>
        <v>◎ OK</v>
      </c>
    </row>
    <row r="49" spans="1:11" ht="6" customHeight="1" x14ac:dyDescent="0.1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6" customHeight="1" x14ac:dyDescent="0.15">
      <c r="A50" s="16"/>
      <c r="B50" s="16"/>
      <c r="C50" s="16"/>
      <c r="D50" s="16"/>
      <c r="E50" s="17"/>
      <c r="F50" s="17"/>
      <c r="G50" s="16"/>
      <c r="H50" s="17"/>
      <c r="I50" s="18"/>
      <c r="J50" s="17"/>
      <c r="K50" s="17"/>
    </row>
    <row r="51" spans="1:11" ht="6" customHeight="1" x14ac:dyDescent="0.15">
      <c r="A51" s="16"/>
      <c r="B51" s="16"/>
      <c r="C51" s="16"/>
      <c r="D51" s="16"/>
      <c r="E51" s="17"/>
      <c r="F51" s="17"/>
      <c r="G51" s="16"/>
      <c r="H51" s="17"/>
      <c r="I51" s="18"/>
      <c r="J51" s="17"/>
      <c r="K51" s="17"/>
    </row>
    <row r="52" spans="1:11" ht="14.1" customHeight="1" x14ac:dyDescent="0.15">
      <c r="A52" s="84" t="s">
        <v>84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</row>
    <row r="53" spans="1:11" ht="14.1" customHeight="1" x14ac:dyDescent="0.15">
      <c r="A53" s="84" t="s">
        <v>26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</row>
    <row r="54" spans="1:11" ht="14.1" customHeight="1" x14ac:dyDescent="0.15">
      <c r="A54" s="84" t="s">
        <v>27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</row>
    <row r="55" spans="1:11" ht="27.75" customHeight="1" x14ac:dyDescent="0.15">
      <c r="A55" s="80" t="s">
        <v>74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</row>
  </sheetData>
  <mergeCells count="19">
    <mergeCell ref="A55:K55"/>
    <mergeCell ref="A48:G48"/>
    <mergeCell ref="A52:K52"/>
    <mergeCell ref="B17:B21"/>
    <mergeCell ref="A54:K54"/>
    <mergeCell ref="A53:K53"/>
    <mergeCell ref="B42:B46"/>
    <mergeCell ref="A7:A46"/>
    <mergeCell ref="A47:G47"/>
    <mergeCell ref="B22:B26"/>
    <mergeCell ref="B27:B31"/>
    <mergeCell ref="B32:B36"/>
    <mergeCell ref="B37:B41"/>
    <mergeCell ref="A1:K1"/>
    <mergeCell ref="A2:K2"/>
    <mergeCell ref="F4:G4"/>
    <mergeCell ref="B7:B11"/>
    <mergeCell ref="B12:B16"/>
    <mergeCell ref="A5:A6"/>
  </mergeCells>
  <phoneticPr fontId="4"/>
  <printOptions horizontalCentered="1"/>
  <pageMargins left="0.78740157480314965" right="0.59055118110236227" top="0.59055118110236227" bottom="0.3937007874015748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G25"/>
  <sheetViews>
    <sheetView workbookViewId="0">
      <selection activeCell="B4" sqref="B4"/>
    </sheetView>
  </sheetViews>
  <sheetFormatPr defaultColWidth="9" defaultRowHeight="13.5" x14ac:dyDescent="0.15"/>
  <cols>
    <col min="1" max="1" width="2.625" style="3" customWidth="1"/>
    <col min="2" max="5" width="22.625" style="3" customWidth="1"/>
    <col min="6" max="16384" width="9" style="3"/>
  </cols>
  <sheetData>
    <row r="1" spans="2:7" ht="14.25" thickBot="1" x14ac:dyDescent="0.2"/>
    <row r="2" spans="2:7" ht="20.100000000000001" customHeight="1" x14ac:dyDescent="0.15">
      <c r="B2" s="88" t="s">
        <v>43</v>
      </c>
      <c r="C2" s="1" t="s">
        <v>0</v>
      </c>
      <c r="D2" s="1" t="s">
        <v>2</v>
      </c>
      <c r="E2" s="2" t="s">
        <v>4</v>
      </c>
    </row>
    <row r="3" spans="2:7" ht="20.100000000000001" customHeight="1" thickBot="1" x14ac:dyDescent="0.2">
      <c r="B3" s="89"/>
      <c r="C3" s="28" t="s">
        <v>1</v>
      </c>
      <c r="D3" s="28" t="s">
        <v>3</v>
      </c>
      <c r="E3" s="29" t="s">
        <v>5</v>
      </c>
    </row>
    <row r="4" spans="2:7" ht="20.100000000000001" customHeight="1" thickTop="1" thickBot="1" x14ac:dyDescent="0.2">
      <c r="B4" s="30" t="s">
        <v>82</v>
      </c>
      <c r="C4" s="39">
        <f>SUM(C5:C6)</f>
        <v>440000</v>
      </c>
      <c r="D4" s="40">
        <f>SUM(D5:D6)</f>
        <v>400000</v>
      </c>
      <c r="E4" s="41">
        <f>ROUNDDOWN(D4*2/3,0)</f>
        <v>266666</v>
      </c>
      <c r="G4" s="5" t="s">
        <v>32</v>
      </c>
    </row>
    <row r="5" spans="2:7" ht="20.100000000000001" customHeight="1" thickBot="1" x14ac:dyDescent="0.2">
      <c r="B5" s="33" t="s">
        <v>46</v>
      </c>
      <c r="C5" s="42">
        <f>SUM(input!H2:H2)</f>
        <v>440000</v>
      </c>
      <c r="D5" s="43">
        <f>SUM(input!K2:K2)</f>
        <v>400000</v>
      </c>
      <c r="E5" s="44"/>
    </row>
    <row r="6" spans="2:7" ht="20.100000000000001" customHeight="1" thickBot="1" x14ac:dyDescent="0.2">
      <c r="B6" s="33" t="s">
        <v>47</v>
      </c>
      <c r="C6" s="42">
        <f>SUM(input!H3:H3)</f>
        <v>0</v>
      </c>
      <c r="D6" s="43">
        <f>SUM(input!K3:K3)</f>
        <v>0</v>
      </c>
      <c r="E6" s="67"/>
    </row>
    <row r="7" spans="2:7" ht="20.100000000000001" customHeight="1" thickBot="1" x14ac:dyDescent="0.2">
      <c r="B7" s="64" t="s">
        <v>48</v>
      </c>
      <c r="C7" s="65">
        <f>SUM(C8:C15)</f>
        <v>1760000</v>
      </c>
      <c r="D7" s="66">
        <f>SUM(D8:D15)</f>
        <v>1600000</v>
      </c>
      <c r="E7" s="68">
        <f>ROUNDDOWN(D7*2/3,0)</f>
        <v>1066666</v>
      </c>
    </row>
    <row r="8" spans="2:7" ht="20.100000000000001" customHeight="1" thickBot="1" x14ac:dyDescent="0.2">
      <c r="B8" s="33" t="s">
        <v>75</v>
      </c>
      <c r="C8" s="42">
        <f>SUM(input!H4:H8)</f>
        <v>803000</v>
      </c>
      <c r="D8" s="43">
        <f>SUM(input!K4:K8)</f>
        <v>730000</v>
      </c>
      <c r="E8" s="45"/>
    </row>
    <row r="9" spans="2:7" ht="20.100000000000001" customHeight="1" thickBot="1" x14ac:dyDescent="0.2">
      <c r="B9" s="33" t="s">
        <v>50</v>
      </c>
      <c r="C9" s="42">
        <f>SUM(input!H9:H13)</f>
        <v>165000</v>
      </c>
      <c r="D9" s="43">
        <f>SUM(input!K9:K13)</f>
        <v>150000</v>
      </c>
      <c r="E9" s="45"/>
    </row>
    <row r="10" spans="2:7" ht="20.100000000000001" customHeight="1" thickBot="1" x14ac:dyDescent="0.2">
      <c r="B10" s="33" t="s">
        <v>76</v>
      </c>
      <c r="C10" s="42">
        <f>SUM(input!H14:H18)</f>
        <v>330000</v>
      </c>
      <c r="D10" s="43">
        <f>SUM(input!K14:K18)</f>
        <v>300000</v>
      </c>
      <c r="E10" s="44"/>
    </row>
    <row r="11" spans="2:7" ht="20.100000000000001" customHeight="1" thickBot="1" x14ac:dyDescent="0.2">
      <c r="B11" s="33" t="s">
        <v>77</v>
      </c>
      <c r="C11" s="42">
        <f>SUM(input!H19:H23)</f>
        <v>330000</v>
      </c>
      <c r="D11" s="43">
        <f>SUM(input!K19:K23)</f>
        <v>300000</v>
      </c>
      <c r="E11" s="44"/>
    </row>
    <row r="12" spans="2:7" ht="20.100000000000001" customHeight="1" thickBot="1" x14ac:dyDescent="0.2">
      <c r="B12" s="33" t="s">
        <v>78</v>
      </c>
      <c r="C12" s="42">
        <f>SUM(input!H24:H28)</f>
        <v>0</v>
      </c>
      <c r="D12" s="43">
        <f>SUM(input!K24:K28)</f>
        <v>0</v>
      </c>
      <c r="E12" s="44"/>
    </row>
    <row r="13" spans="2:7" ht="20.100000000000001" customHeight="1" thickBot="1" x14ac:dyDescent="0.2">
      <c r="B13" s="33" t="s">
        <v>81</v>
      </c>
      <c r="C13" s="42">
        <f>SUM(input!H29:H33)</f>
        <v>99000</v>
      </c>
      <c r="D13" s="43">
        <f>SUM(input!K29:K33)</f>
        <v>90000</v>
      </c>
      <c r="E13" s="44"/>
    </row>
    <row r="14" spans="2:7" ht="20.100000000000001" customHeight="1" thickBot="1" x14ac:dyDescent="0.2">
      <c r="B14" s="33" t="s">
        <v>79</v>
      </c>
      <c r="C14" s="42">
        <f>SUM(input!H34:H38)</f>
        <v>33000</v>
      </c>
      <c r="D14" s="43">
        <f>SUM(input!K34:K38)</f>
        <v>30000</v>
      </c>
      <c r="E14" s="44"/>
    </row>
    <row r="15" spans="2:7" ht="20.100000000000001" customHeight="1" thickBot="1" x14ac:dyDescent="0.2">
      <c r="B15" s="33" t="s">
        <v>80</v>
      </c>
      <c r="C15" s="42">
        <f>SUM(input!H39:H43)</f>
        <v>0</v>
      </c>
      <c r="D15" s="43">
        <f>SUM(input!K39:K43)</f>
        <v>0</v>
      </c>
      <c r="E15" s="69"/>
    </row>
    <row r="16" spans="2:7" ht="20.100000000000001" customHeight="1" thickBot="1" x14ac:dyDescent="0.2">
      <c r="B16" s="31" t="s">
        <v>6</v>
      </c>
      <c r="C16" s="42">
        <f>SUM(input!H2:H43)</f>
        <v>2200000</v>
      </c>
      <c r="D16" s="43">
        <f>SUM(input!K2:K43)</f>
        <v>2000000</v>
      </c>
      <c r="E16" s="46">
        <f>SUM(E4,E7)</f>
        <v>1333332</v>
      </c>
    </row>
    <row r="17" spans="2:7" ht="14.25" thickBot="1" x14ac:dyDescent="0.2">
      <c r="B17" s="32" t="s">
        <v>4</v>
      </c>
      <c r="C17" s="47"/>
      <c r="D17" s="48"/>
      <c r="E17" s="49">
        <f>ROUNDDOWN(E16,-3)</f>
        <v>1333000</v>
      </c>
    </row>
    <row r="19" spans="2:7" ht="20.100000000000001" customHeight="1" thickBot="1" x14ac:dyDescent="0.2"/>
    <row r="20" spans="2:7" ht="20.100000000000001" customHeight="1" thickBot="1" x14ac:dyDescent="0.2">
      <c r="B20" s="34" t="s">
        <v>33</v>
      </c>
      <c r="C20" s="1" t="s">
        <v>34</v>
      </c>
      <c r="D20" s="35" t="s">
        <v>35</v>
      </c>
      <c r="G20" s="5" t="s">
        <v>41</v>
      </c>
    </row>
    <row r="21" spans="2:7" ht="20.100000000000001" customHeight="1" thickTop="1" thickBot="1" x14ac:dyDescent="0.2">
      <c r="B21" s="50" t="s">
        <v>36</v>
      </c>
      <c r="C21" s="52">
        <f>C25-C22</f>
        <v>867000</v>
      </c>
      <c r="D21" s="36"/>
    </row>
    <row r="22" spans="2:7" ht="20.100000000000001" customHeight="1" thickBot="1" x14ac:dyDescent="0.2">
      <c r="B22" s="50" t="s">
        <v>37</v>
      </c>
      <c r="C22" s="53">
        <f>E17</f>
        <v>1333000</v>
      </c>
      <c r="D22" s="37"/>
    </row>
    <row r="23" spans="2:7" ht="20.100000000000001" customHeight="1" thickBot="1" x14ac:dyDescent="0.2">
      <c r="B23" s="50" t="s">
        <v>38</v>
      </c>
      <c r="C23" s="54">
        <v>0</v>
      </c>
      <c r="D23" s="37"/>
    </row>
    <row r="24" spans="2:7" ht="20.100000000000001" customHeight="1" thickBot="1" x14ac:dyDescent="0.2">
      <c r="B24" s="50" t="s">
        <v>39</v>
      </c>
      <c r="C24" s="54">
        <v>0</v>
      </c>
      <c r="D24" s="37"/>
    </row>
    <row r="25" spans="2:7" ht="14.25" thickBot="1" x14ac:dyDescent="0.2">
      <c r="B25" s="51" t="s">
        <v>40</v>
      </c>
      <c r="C25" s="55">
        <f>C16</f>
        <v>2200000</v>
      </c>
      <c r="D25" s="38"/>
    </row>
  </sheetData>
  <mergeCells count="1">
    <mergeCell ref="B2:B3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19c581-5df7-4c0d-930b-1e9011a4c5ee" xsi:nil="true"/>
    <lcf76f155ced4ddcb4097134ff3c332f xmlns="a4c26f44-3b4a-4f08-aa2a-a225fbca1a3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E51B0E9DA89374AB176BDCA11983D2B" ma:contentTypeVersion="14" ma:contentTypeDescription="新しいドキュメントを作成します。" ma:contentTypeScope="" ma:versionID="e631b63188b8b03ed022a39a57fceb64">
  <xsd:schema xmlns:xsd="http://www.w3.org/2001/XMLSchema" xmlns:xs="http://www.w3.org/2001/XMLSchema" xmlns:p="http://schemas.microsoft.com/office/2006/metadata/properties" xmlns:ns2="fb19c581-5df7-4c0d-930b-1e9011a4c5ee" xmlns:ns3="a4c26f44-3b4a-4f08-aa2a-a225fbca1a33" targetNamespace="http://schemas.microsoft.com/office/2006/metadata/properties" ma:root="true" ma:fieldsID="9d0cc2639c447ea767d3b65549e6d6a7" ns2:_="" ns3:_="">
    <xsd:import namespace="fb19c581-5df7-4c0d-930b-1e9011a4c5ee"/>
    <xsd:import namespace="a4c26f44-3b4a-4f08-aa2a-a225fbca1a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9c581-5df7-4c0d-930b-1e9011a4c5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272154a-1ba3-4abb-8c79-ffbe7c948b92}" ma:internalName="TaxCatchAll" ma:showField="CatchAllData" ma:web="fb19c581-5df7-4c0d-930b-1e9011a4c5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26f44-3b4a-4f08-aa2a-a225fbca1a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0c86558b-bc44-4960-bf97-762023c7fb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E34A3-400F-48B4-A02F-BA8EB59AAE6A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a4c26f44-3b4a-4f08-aa2a-a225fbca1a33"/>
    <ds:schemaRef ds:uri="fb19c581-5df7-4c0d-930b-1e9011a4c5e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053B6D1-1730-4AF7-9CEE-EC23E99374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E1DBEE-442E-49D7-ADD5-75898EE1E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9c581-5df7-4c0d-930b-1e9011a4c5ee"/>
    <ds:schemaRef ds:uri="a4c26f44-3b4a-4f08-aa2a-a225fbca1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master</vt:lpstr>
      <vt:lpstr>ご利用方法</vt:lpstr>
      <vt:lpstr>input</vt:lpstr>
      <vt:lpstr>別紙1-2</vt:lpstr>
      <vt:lpstr>export for 様式1</vt:lpstr>
      <vt:lpstr>'別紙1-2'!Print_Area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0x010100EE51B0E9DA89374AB176BDCA11983D2B</vt:lpwstr>
  </property>
  <property fmtid="{D5CDD505-2E9C-101B-9397-08002B2CF9AE}" pid="3" name="Order">
    <vt:r8>24672200</vt:r8>
  </property>
  <property fmtid="{D5CDD505-2E9C-101B-9397-08002B2CF9AE}" pid="4" name="MediaServiceImageTags">
    <vt:lpwstr/>
  </property>
</Properties>
</file>